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65521" yWindow="65521" windowWidth="19245" windowHeight="10575" tabRatio="812" activeTab="0"/>
  </bookViews>
  <sheets>
    <sheet name="Прайс" sheetId="1" r:id="rId1"/>
    <sheet name="Прайс 2" sheetId="2" r:id="rId2"/>
  </sheets>
  <definedNames>
    <definedName name="_xlnm._FilterDatabase" localSheetId="0" hidden="1">'Прайс'!$A$9:$F$635</definedName>
    <definedName name="_xlnm._FilterDatabase" localSheetId="1" hidden="1">'Прайс 2'!$A$10:$D$11</definedName>
    <definedName name="_xlnm.Print_Area" localSheetId="0">'Прайс'!$A$1:$F$635</definedName>
  </definedNames>
  <calcPr fullCalcOnLoad="1" fullPrecision="0"/>
</workbook>
</file>

<file path=xl/comments1.xml><?xml version="1.0" encoding="utf-8"?>
<comments xmlns="http://schemas.openxmlformats.org/spreadsheetml/2006/main">
  <authors>
    <author>Виктор</author>
    <author>Саня</author>
    <author>Paradise</author>
    <author>Admin</author>
    <author>Kis</author>
  </authors>
  <commentList>
    <comment ref="B27" authorId="0">
      <text>
        <r>
          <rPr>
            <b/>
            <sz val="9"/>
            <rFont val="Tahoma"/>
            <family val="2"/>
          </rPr>
          <t xml:space="preserve">Виктор:
Химсостав:
C-0,13
Si-0,29
Mn-0,47
Cr-2,14
Ni-1,0
V-0,23
W-1,25
ТУ 14-134-272
12Х2НВФА
</t>
        </r>
        <r>
          <rPr>
            <sz val="9"/>
            <rFont val="Tahoma"/>
            <family val="2"/>
          </rPr>
          <t xml:space="preserve">
</t>
        </r>
      </text>
    </comment>
    <comment ref="C222" authorId="1">
      <text>
        <r>
          <rPr>
            <b/>
            <sz val="8"/>
            <rFont val="Tahoma"/>
            <family val="2"/>
          </rPr>
          <t>Саня:</t>
        </r>
        <r>
          <rPr>
            <sz val="8"/>
            <rFont val="Tahoma"/>
            <family val="2"/>
          </rPr>
          <t xml:space="preserve">
теория больше 
физвеса.Проверить размеры</t>
        </r>
      </text>
    </comment>
    <comment ref="D313" authorId="2">
      <text>
        <r>
          <rPr>
            <b/>
            <sz val="8"/>
            <rFont val="Tahoma"/>
            <family val="2"/>
          </rPr>
          <t>Paradise:</t>
        </r>
        <r>
          <rPr>
            <sz val="8"/>
            <rFont val="Tahoma"/>
            <family val="2"/>
          </rPr>
          <t xml:space="preserve">
Теория</t>
        </r>
      </text>
    </comment>
    <comment ref="D322" authorId="2">
      <text>
        <r>
          <rPr>
            <b/>
            <sz val="8"/>
            <rFont val="Tahoma"/>
            <family val="2"/>
          </rPr>
          <t>Paradise:</t>
        </r>
        <r>
          <rPr>
            <sz val="8"/>
            <rFont val="Tahoma"/>
            <family val="2"/>
          </rPr>
          <t xml:space="preserve">
Теория</t>
        </r>
      </text>
    </comment>
    <comment ref="D341" authorId="2">
      <text>
        <r>
          <rPr>
            <b/>
            <sz val="8"/>
            <rFont val="Tahoma"/>
            <family val="2"/>
          </rPr>
          <t>Paradise:</t>
        </r>
        <r>
          <rPr>
            <sz val="8"/>
            <rFont val="Tahoma"/>
            <family val="2"/>
          </rPr>
          <t xml:space="preserve">
Вес теор</t>
        </r>
      </text>
    </comment>
    <comment ref="D342" authorId="2">
      <text>
        <r>
          <rPr>
            <b/>
            <sz val="8"/>
            <rFont val="Tahoma"/>
            <family val="2"/>
          </rPr>
          <t>Paradise:</t>
        </r>
        <r>
          <rPr>
            <sz val="8"/>
            <rFont val="Tahoma"/>
            <family val="2"/>
          </rPr>
          <t xml:space="preserve">
Вес теор</t>
        </r>
      </text>
    </comment>
    <comment ref="F37" authorId="3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3,23
3,35
1,53
4,09
3,39
3,88
4,09
3,9</t>
        </r>
      </text>
    </comment>
    <comment ref="F43" authorId="3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2шт.-1,25м
1,46м</t>
        </r>
      </text>
    </comment>
    <comment ref="F448" authorId="4">
      <text>
        <r>
          <rPr>
            <b/>
            <sz val="8"/>
            <rFont val="Tahoma"/>
            <family val="0"/>
          </rPr>
          <t>Kis:</t>
        </r>
        <r>
          <rPr>
            <sz val="8"/>
            <rFont val="Tahoma"/>
            <family val="0"/>
          </rPr>
          <t xml:space="preserve">
0,92м 1,0м 0,97м 1,17м
остальные от 1,2 - до 1,3м  в общем кол-ве 49 шт</t>
        </r>
      </text>
    </comment>
  </commentList>
</comments>
</file>

<file path=xl/sharedStrings.xml><?xml version="1.0" encoding="utf-8"?>
<sst xmlns="http://schemas.openxmlformats.org/spreadsheetml/2006/main" count="2901" uniqueCount="1220">
  <si>
    <t>Наименование</t>
  </si>
  <si>
    <t>Цена</t>
  </si>
  <si>
    <t>Марка</t>
  </si>
  <si>
    <t>180х330х390</t>
  </si>
  <si>
    <t>260х310х330</t>
  </si>
  <si>
    <t>140х300х400</t>
  </si>
  <si>
    <t>170х220х280</t>
  </si>
  <si>
    <t>170х370х420</t>
  </si>
  <si>
    <t>180х310х520</t>
  </si>
  <si>
    <t>140х220х320</t>
  </si>
  <si>
    <t>190х230х290</t>
  </si>
  <si>
    <t>180х320х500</t>
  </si>
  <si>
    <t>190х320х510</t>
  </si>
  <si>
    <t>230х600х880</t>
  </si>
  <si>
    <t>170х380х600</t>
  </si>
  <si>
    <t>190х280х340</t>
  </si>
  <si>
    <t>150х270х550</t>
  </si>
  <si>
    <t>260х240х1230</t>
  </si>
  <si>
    <t>210х350х960</t>
  </si>
  <si>
    <t>140х220х1100</t>
  </si>
  <si>
    <t>170х180х550</t>
  </si>
  <si>
    <t>160х170х550</t>
  </si>
  <si>
    <t>120х210х920</t>
  </si>
  <si>
    <t>130х220х700</t>
  </si>
  <si>
    <t>190х260х330</t>
  </si>
  <si>
    <t>180х260х340</t>
  </si>
  <si>
    <t>200х230х270</t>
  </si>
  <si>
    <t>Ст 35</t>
  </si>
  <si>
    <t>ф830х240</t>
  </si>
  <si>
    <t>Ст 40</t>
  </si>
  <si>
    <t>ф820х230</t>
  </si>
  <si>
    <t>ф840х240</t>
  </si>
  <si>
    <t>Ст 45</t>
  </si>
  <si>
    <t>Круг</t>
  </si>
  <si>
    <t>Ст 12ХН3А</t>
  </si>
  <si>
    <t>Ст 9ХС</t>
  </si>
  <si>
    <t>ф46х3130</t>
  </si>
  <si>
    <t>Ст ХВГ</t>
  </si>
  <si>
    <t>Ст ШХ15</t>
  </si>
  <si>
    <t>Ст 20Х</t>
  </si>
  <si>
    <t>200х400х1730</t>
  </si>
  <si>
    <t>200х750х880</t>
  </si>
  <si>
    <t>Ст 30ХГСН2А</t>
  </si>
  <si>
    <t>ф240х1360</t>
  </si>
  <si>
    <t>Ст 40Х</t>
  </si>
  <si>
    <t xml:space="preserve">ф260х4410     </t>
  </si>
  <si>
    <t xml:space="preserve">ф260х4420    </t>
  </si>
  <si>
    <t>Ст 55</t>
  </si>
  <si>
    <t>Ст 40ХН</t>
  </si>
  <si>
    <t>Ст 5ХНМ</t>
  </si>
  <si>
    <t>ф170</t>
  </si>
  <si>
    <t>ф60</t>
  </si>
  <si>
    <t>5,79м</t>
  </si>
  <si>
    <t>ф37</t>
  </si>
  <si>
    <t>4,75м</t>
  </si>
  <si>
    <t>ф90</t>
  </si>
  <si>
    <t>4,65м</t>
  </si>
  <si>
    <t>ф80</t>
  </si>
  <si>
    <t>4,31-5,92м</t>
  </si>
  <si>
    <t>3,85:4,63:4,96</t>
  </si>
  <si>
    <t>2,6м</t>
  </si>
  <si>
    <t>1м  2,98м</t>
  </si>
  <si>
    <t>ф120</t>
  </si>
  <si>
    <t>ф30</t>
  </si>
  <si>
    <t>2,14:2,77:2,87</t>
  </si>
  <si>
    <t>5,75м</t>
  </si>
  <si>
    <t>ф20</t>
  </si>
  <si>
    <t>1,4м 1,69м</t>
  </si>
  <si>
    <t xml:space="preserve">2,01м </t>
  </si>
  <si>
    <t>5,16м 5,57м</t>
  </si>
  <si>
    <t>2,69м</t>
  </si>
  <si>
    <t>4,05м</t>
  </si>
  <si>
    <t xml:space="preserve">1,48-3,17м </t>
  </si>
  <si>
    <t>2,95;3,47;4,05</t>
  </si>
  <si>
    <t>1,47м</t>
  </si>
  <si>
    <t>ф95</t>
  </si>
  <si>
    <t>3,03-5,7м</t>
  </si>
  <si>
    <t xml:space="preserve">1,25-1,46м </t>
  </si>
  <si>
    <t>ф280х1800</t>
  </si>
  <si>
    <t>Ст 12ХН</t>
  </si>
  <si>
    <t>Ст 19ХГТ</t>
  </si>
  <si>
    <t>Ст 20</t>
  </si>
  <si>
    <t>Ст 20Х2Н4А</t>
  </si>
  <si>
    <t xml:space="preserve">Ст 20ХГНМ </t>
  </si>
  <si>
    <t>ф100х1020</t>
  </si>
  <si>
    <t>Ст 20ХГТ</t>
  </si>
  <si>
    <t>ф80х1120</t>
  </si>
  <si>
    <t>Ст 25</t>
  </si>
  <si>
    <t>Ст 25ХГНМТ</t>
  </si>
  <si>
    <t xml:space="preserve">Ст 25ХГНМТ </t>
  </si>
  <si>
    <t>ф56х3910</t>
  </si>
  <si>
    <t>Ст 25ХНТ</t>
  </si>
  <si>
    <t>Ст 30ХГ</t>
  </si>
  <si>
    <t>Ст 30ХГСА</t>
  </si>
  <si>
    <t>ф48х3010</t>
  </si>
  <si>
    <t>Ст 35Х</t>
  </si>
  <si>
    <t>Ст 40Х13</t>
  </si>
  <si>
    <t>ф45х2500</t>
  </si>
  <si>
    <t xml:space="preserve">Ст 60С2ХА </t>
  </si>
  <si>
    <t>Ст 65Г</t>
  </si>
  <si>
    <t>Ст 7Х3</t>
  </si>
  <si>
    <t>ф80х1950</t>
  </si>
  <si>
    <t>Ст 8Х3</t>
  </si>
  <si>
    <t>Ст ЕХ5К5</t>
  </si>
  <si>
    <t>Ст Х5М</t>
  </si>
  <si>
    <t xml:space="preserve">Ст 14Х2Н3МАШ </t>
  </si>
  <si>
    <t>ф150х5750</t>
  </si>
  <si>
    <t>ф90х4300</t>
  </si>
  <si>
    <t xml:space="preserve">Ст 30ХГСА  </t>
  </si>
  <si>
    <t>ф70х2600</t>
  </si>
  <si>
    <t>30х150х1350</t>
  </si>
  <si>
    <t>190хх230х290</t>
  </si>
  <si>
    <t>ф520х630-ф310х2060-ф230х730</t>
  </si>
  <si>
    <t xml:space="preserve">ф250х1500     </t>
  </si>
  <si>
    <t>ф200х2320</t>
  </si>
  <si>
    <t>ф200х3180</t>
  </si>
  <si>
    <t xml:space="preserve">ф260х4400    </t>
  </si>
  <si>
    <t>Ст 12Х2НВФА</t>
  </si>
  <si>
    <t>Ст 4Х5МФС</t>
  </si>
  <si>
    <t>ф80х1530</t>
  </si>
  <si>
    <t>ф60х2480</t>
  </si>
  <si>
    <t>ф56х3500</t>
  </si>
  <si>
    <t>ф70х2840</t>
  </si>
  <si>
    <t>ф60х2720</t>
  </si>
  <si>
    <t>ф50х3900</t>
  </si>
  <si>
    <t>160х190х700</t>
  </si>
  <si>
    <t>160х200х690</t>
  </si>
  <si>
    <t>ф60х3900</t>
  </si>
  <si>
    <t>ф75х3000</t>
  </si>
  <si>
    <t>ф130х1060</t>
  </si>
  <si>
    <t>120х230х320</t>
  </si>
  <si>
    <t>120х230х370</t>
  </si>
  <si>
    <t>ф120х1550</t>
  </si>
  <si>
    <t>ф240х890-ф330х1290-ф250х650</t>
  </si>
  <si>
    <t>ф260х630-ф330х1300-ф250х900</t>
  </si>
  <si>
    <t>ф120х750</t>
  </si>
  <si>
    <t>ф60х2440</t>
  </si>
  <si>
    <t>Ст 20Х13</t>
  </si>
  <si>
    <t>ф135х4540</t>
  </si>
  <si>
    <t>ф55х3280</t>
  </si>
  <si>
    <t>ф60х1230</t>
  </si>
  <si>
    <t>ф100х1910</t>
  </si>
  <si>
    <t>ф90х1990+2090</t>
  </si>
  <si>
    <t>Ст 40ХН2МА</t>
  </si>
  <si>
    <t>ф90х2540</t>
  </si>
  <si>
    <t>ф250х3120</t>
  </si>
  <si>
    <t>ф100х1690</t>
  </si>
  <si>
    <t>Ст Х12М</t>
  </si>
  <si>
    <t>ф70х2100</t>
  </si>
  <si>
    <t>Ст Х12МФ</t>
  </si>
  <si>
    <t>Ст Х12Ф1</t>
  </si>
  <si>
    <t>Ст ХГС</t>
  </si>
  <si>
    <t>ф100х1850</t>
  </si>
  <si>
    <t xml:space="preserve">Ст 3Х3М3ф </t>
  </si>
  <si>
    <t>Ст 11Х4В2МФ3 (ДИ37)</t>
  </si>
  <si>
    <t>40х200х1130</t>
  </si>
  <si>
    <t xml:space="preserve">Круг </t>
  </si>
  <si>
    <t>ф110х810</t>
  </si>
  <si>
    <t>ф120х720</t>
  </si>
  <si>
    <t>ф120х930</t>
  </si>
  <si>
    <t>Ст 4Х4ВМФС (ДИ-22)</t>
  </si>
  <si>
    <t>ф100х2620</t>
  </si>
  <si>
    <t>Ст 4Х5В2ФС (ЭИ958)</t>
  </si>
  <si>
    <t>30х150х1580</t>
  </si>
  <si>
    <t>27х150х1290</t>
  </si>
  <si>
    <t>27х150х1340</t>
  </si>
  <si>
    <t>27х150х1430</t>
  </si>
  <si>
    <t>27х150х1490</t>
  </si>
  <si>
    <t>27х150х1500</t>
  </si>
  <si>
    <t>27х150х1540</t>
  </si>
  <si>
    <t>27х150х1570</t>
  </si>
  <si>
    <t>27х150х1590</t>
  </si>
  <si>
    <t>27х150х1600</t>
  </si>
  <si>
    <t>27х150х1610</t>
  </si>
  <si>
    <t>27х150х1680</t>
  </si>
  <si>
    <t>27х150х1700</t>
  </si>
  <si>
    <t>27х150х1730</t>
  </si>
  <si>
    <t>27х150х1930</t>
  </si>
  <si>
    <t>30х150х1720</t>
  </si>
  <si>
    <t>40х200х1970</t>
  </si>
  <si>
    <t>40х200х1990</t>
  </si>
  <si>
    <t>40х200х2200</t>
  </si>
  <si>
    <t>40х200х2310</t>
  </si>
  <si>
    <t>Ст 5Х3В3МФС(ДИ23)</t>
  </si>
  <si>
    <t>30х150х1070</t>
  </si>
  <si>
    <t>30х150х1260</t>
  </si>
  <si>
    <t>30х150х1380</t>
  </si>
  <si>
    <t>30х150х1500</t>
  </si>
  <si>
    <t>30х150х1640</t>
  </si>
  <si>
    <t>Ст У10А</t>
  </si>
  <si>
    <t>ф70х2200</t>
  </si>
  <si>
    <t>Ст У8А</t>
  </si>
  <si>
    <t>ф70х3520</t>
  </si>
  <si>
    <t>ф70х3740</t>
  </si>
  <si>
    <t>ф70х3810</t>
  </si>
  <si>
    <t>ф50х2980</t>
  </si>
  <si>
    <t>ф50х3110</t>
  </si>
  <si>
    <t>ф50х3400</t>
  </si>
  <si>
    <t>ф50х3450</t>
  </si>
  <si>
    <t>ф50х3670</t>
  </si>
  <si>
    <t>ф50х3990</t>
  </si>
  <si>
    <t>ф50х4150</t>
  </si>
  <si>
    <t>ф50х4210</t>
  </si>
  <si>
    <t>ф50х4230</t>
  </si>
  <si>
    <t>ф70х2580</t>
  </si>
  <si>
    <t>ф70х3370</t>
  </si>
  <si>
    <t>Ст ХВСГФ</t>
  </si>
  <si>
    <t>ф40х2580</t>
  </si>
  <si>
    <t>ф40х2620</t>
  </si>
  <si>
    <t>30х150х1430</t>
  </si>
  <si>
    <t>ф230х670</t>
  </si>
  <si>
    <t>ф230х770</t>
  </si>
  <si>
    <t>ф45х3150</t>
  </si>
  <si>
    <t>ф120х940</t>
  </si>
  <si>
    <t>ф80х2500</t>
  </si>
  <si>
    <t>ф36х3880</t>
  </si>
  <si>
    <t>ф42х3460</t>
  </si>
  <si>
    <t>ф42х3470</t>
  </si>
  <si>
    <t>ф42х3600</t>
  </si>
  <si>
    <t xml:space="preserve">ф40х4000  </t>
  </si>
  <si>
    <t>Ст У12А</t>
  </si>
  <si>
    <t>ф70х2460</t>
  </si>
  <si>
    <t>ф70х2530</t>
  </si>
  <si>
    <t>ф60х1760</t>
  </si>
  <si>
    <t>ф60х1780</t>
  </si>
  <si>
    <t>ф60х1810</t>
  </si>
  <si>
    <t>ф60х1850</t>
  </si>
  <si>
    <t>ф60х1900</t>
  </si>
  <si>
    <t>ф100х1137</t>
  </si>
  <si>
    <t xml:space="preserve">ф100х1150  </t>
  </si>
  <si>
    <t>ф100х1210</t>
  </si>
  <si>
    <t>ф100х1220</t>
  </si>
  <si>
    <t xml:space="preserve">ф50х3000 </t>
  </si>
  <si>
    <t>ф50х3060</t>
  </si>
  <si>
    <t>ф50х3690</t>
  </si>
  <si>
    <t>ф60х2980</t>
  </si>
  <si>
    <t>Ст Х6ВФ</t>
  </si>
  <si>
    <t>ф40х3120</t>
  </si>
  <si>
    <t>ф90х4400</t>
  </si>
  <si>
    <t>27х150х1520</t>
  </si>
  <si>
    <t>ф120х980</t>
  </si>
  <si>
    <t>ф290х80</t>
  </si>
  <si>
    <t>ф110х590</t>
  </si>
  <si>
    <t>Ст ЭП726 (1Х9В6)</t>
  </si>
  <si>
    <t>ф120х1470</t>
  </si>
  <si>
    <t>ф120х570</t>
  </si>
  <si>
    <t>ф30х2620</t>
  </si>
  <si>
    <t>ф30х2770</t>
  </si>
  <si>
    <t>ф170х340</t>
  </si>
  <si>
    <t>ф200х270</t>
  </si>
  <si>
    <t>ф200х280</t>
  </si>
  <si>
    <t>ф200х330</t>
  </si>
  <si>
    <t>ф350х110</t>
  </si>
  <si>
    <t>ф350х120</t>
  </si>
  <si>
    <t>ф150х3030</t>
  </si>
  <si>
    <t>ф36х3850</t>
  </si>
  <si>
    <t>ф80х2780</t>
  </si>
  <si>
    <t>ф80х3370</t>
  </si>
  <si>
    <t>Ст Р9</t>
  </si>
  <si>
    <t>ф80х1590</t>
  </si>
  <si>
    <t>ф100х4030</t>
  </si>
  <si>
    <t>ф60х4890</t>
  </si>
  <si>
    <t>Ст У9А</t>
  </si>
  <si>
    <t>ф60х3190</t>
  </si>
  <si>
    <t>ф50х3800</t>
  </si>
  <si>
    <t>ф70х1960</t>
  </si>
  <si>
    <t>ф70х3490</t>
  </si>
  <si>
    <t>Ст 25-30</t>
  </si>
  <si>
    <t>200х230х730</t>
  </si>
  <si>
    <t>160х310х590</t>
  </si>
  <si>
    <t>250х250х730</t>
  </si>
  <si>
    <t>ф120х860</t>
  </si>
  <si>
    <t>160х250х1120</t>
  </si>
  <si>
    <t>ф50х1800</t>
  </si>
  <si>
    <t>ф50х3020</t>
  </si>
  <si>
    <t>ф55х3500</t>
  </si>
  <si>
    <t>ф70х2390</t>
  </si>
  <si>
    <t>ф70х2800</t>
  </si>
  <si>
    <t xml:space="preserve">Ст 3Х2В8Ф </t>
  </si>
  <si>
    <t>ф130х540</t>
  </si>
  <si>
    <t>ф250х340</t>
  </si>
  <si>
    <t>ф130х520</t>
  </si>
  <si>
    <t>ф35х2670</t>
  </si>
  <si>
    <t>ф35х2730</t>
  </si>
  <si>
    <t>Ст 08Х17Т</t>
  </si>
  <si>
    <t>ф22х2800</t>
  </si>
  <si>
    <t>ф36х2500</t>
  </si>
  <si>
    <t>ф36х3030</t>
  </si>
  <si>
    <t>ф36х3160</t>
  </si>
  <si>
    <t>ф40х2780</t>
  </si>
  <si>
    <t>Ст 12Х17</t>
  </si>
  <si>
    <t>ф28х2320</t>
  </si>
  <si>
    <t>ф28х2810</t>
  </si>
  <si>
    <t>ф36х2700</t>
  </si>
  <si>
    <t>ф36х2970</t>
  </si>
  <si>
    <t>ф36х3130</t>
  </si>
  <si>
    <t xml:space="preserve">Ст 14Х17Н2 </t>
  </si>
  <si>
    <t>ф26х2100</t>
  </si>
  <si>
    <t>Ст 1Х16Н2АМ (ЭП479)</t>
  </si>
  <si>
    <t>ф38х2740</t>
  </si>
  <si>
    <t>Ст 95Х18</t>
  </si>
  <si>
    <t>ф40х2250</t>
  </si>
  <si>
    <t>ф50х3000</t>
  </si>
  <si>
    <t>ф50х2350</t>
  </si>
  <si>
    <t>ф110х880</t>
  </si>
  <si>
    <t>ф120х580</t>
  </si>
  <si>
    <t>ф110х640</t>
  </si>
  <si>
    <t>ф110х860</t>
  </si>
  <si>
    <t>ф120х470</t>
  </si>
  <si>
    <t>ф120х610</t>
  </si>
  <si>
    <t>ф190х360</t>
  </si>
  <si>
    <t>Ст 65Х6М2Ф3Б</t>
  </si>
  <si>
    <t>Ст Р6М5</t>
  </si>
  <si>
    <t>Ст ЭП310Ш (13Х15Н4АМ3-Ш)</t>
  </si>
  <si>
    <t>ф250х2230</t>
  </si>
  <si>
    <t>Ст 3Х2В8Ф</t>
  </si>
  <si>
    <t>ф30х2400</t>
  </si>
  <si>
    <t>ф310х1000+ф400х750</t>
  </si>
  <si>
    <t>ф200х1030</t>
  </si>
  <si>
    <t>40х200х2700</t>
  </si>
  <si>
    <t>ф50х2960</t>
  </si>
  <si>
    <t>ф50х2990</t>
  </si>
  <si>
    <t>ф55х3300</t>
  </si>
  <si>
    <t>ф120х5550</t>
  </si>
  <si>
    <t>ф130х5150</t>
  </si>
  <si>
    <t>ф36х2800</t>
  </si>
  <si>
    <t>40х200х2380</t>
  </si>
  <si>
    <t>ф60х2740</t>
  </si>
  <si>
    <t>ф100х5270</t>
  </si>
  <si>
    <t>ф70х2760</t>
  </si>
  <si>
    <t>ф90х2990</t>
  </si>
  <si>
    <t>ф170х1680</t>
  </si>
  <si>
    <t>Ст Р18</t>
  </si>
  <si>
    <t>ф5,5х2030</t>
  </si>
  <si>
    <t>Ст Р6АМ5</t>
  </si>
  <si>
    <t>ф4,5х2030</t>
  </si>
  <si>
    <t>ф3х2030</t>
  </si>
  <si>
    <t>ф5,5х2700</t>
  </si>
  <si>
    <t>Ст У7А</t>
  </si>
  <si>
    <t xml:space="preserve">Полоса </t>
  </si>
  <si>
    <t>17х500х1580</t>
  </si>
  <si>
    <t>50х310х1900</t>
  </si>
  <si>
    <t>ф20х3000</t>
  </si>
  <si>
    <t>ф25х3000</t>
  </si>
  <si>
    <t>ф50х3240</t>
  </si>
  <si>
    <t>ф50х3270</t>
  </si>
  <si>
    <t>ф50х3410</t>
  </si>
  <si>
    <t>ф50х3440</t>
  </si>
  <si>
    <t>ф50х3760</t>
  </si>
  <si>
    <t>ф70х2980</t>
  </si>
  <si>
    <t>ф55х990</t>
  </si>
  <si>
    <t>ф3,5х2030</t>
  </si>
  <si>
    <t>ф4х2030</t>
  </si>
  <si>
    <t>ф5х2030</t>
  </si>
  <si>
    <t>38х450х1340</t>
  </si>
  <si>
    <t>38х460х1340</t>
  </si>
  <si>
    <t>38х540х1230</t>
  </si>
  <si>
    <t>40х550х1115</t>
  </si>
  <si>
    <t>ф240х2020</t>
  </si>
  <si>
    <t>ф260х2020</t>
  </si>
  <si>
    <t>ф270х2020</t>
  </si>
  <si>
    <t>ф120х2630</t>
  </si>
  <si>
    <t>ф300х1370</t>
  </si>
  <si>
    <t>ф200х2300</t>
  </si>
  <si>
    <t>ф100х2060</t>
  </si>
  <si>
    <t>ф100х2540</t>
  </si>
  <si>
    <t>ф100х2910</t>
  </si>
  <si>
    <t>ф100х2990</t>
  </si>
  <si>
    <t>ф100х3010</t>
  </si>
  <si>
    <t>ф80х4810</t>
  </si>
  <si>
    <t>ф14х3000</t>
  </si>
  <si>
    <t>ф18х3000</t>
  </si>
  <si>
    <t>30х80х900</t>
  </si>
  <si>
    <t>ф60х2860+2930</t>
  </si>
  <si>
    <t>ф100х2950+3470+4040</t>
  </si>
  <si>
    <t>ф65х4820+5150+3380</t>
  </si>
  <si>
    <t>ф70х3680</t>
  </si>
  <si>
    <t>ф120х2320</t>
  </si>
  <si>
    <t>ф130х3470</t>
  </si>
  <si>
    <t>ф150х4230</t>
  </si>
  <si>
    <t>ф60х4650</t>
  </si>
  <si>
    <t>ф60х3870</t>
  </si>
  <si>
    <t xml:space="preserve">Лист </t>
  </si>
  <si>
    <t>Ст 08пс</t>
  </si>
  <si>
    <t>8х1500х6000</t>
  </si>
  <si>
    <t>ф300х3070</t>
  </si>
  <si>
    <t>Ст 3сп</t>
  </si>
  <si>
    <t>ф320х2060</t>
  </si>
  <si>
    <t>ф300х1980</t>
  </si>
  <si>
    <t>ф300х2030</t>
  </si>
  <si>
    <t>ф310х2000</t>
  </si>
  <si>
    <t>ф260х770</t>
  </si>
  <si>
    <t>ф250х910</t>
  </si>
  <si>
    <t>ф260х800</t>
  </si>
  <si>
    <t>ф310х990</t>
  </si>
  <si>
    <t>ф320х980</t>
  </si>
  <si>
    <t>ф330х330</t>
  </si>
  <si>
    <t>ф160х2270</t>
  </si>
  <si>
    <t>Ст 3</t>
  </si>
  <si>
    <t>ф150х1990</t>
  </si>
  <si>
    <t>ф150х2010</t>
  </si>
  <si>
    <t>ф150х2040</t>
  </si>
  <si>
    <t>ф320х2140</t>
  </si>
  <si>
    <t>ф340х2160</t>
  </si>
  <si>
    <t>ф300(280)х2650</t>
  </si>
  <si>
    <t>ф310х2180</t>
  </si>
  <si>
    <t>Ст 55С2А</t>
  </si>
  <si>
    <t>ф45х3510</t>
  </si>
  <si>
    <t>ф130х2920</t>
  </si>
  <si>
    <t>ф120х2580</t>
  </si>
  <si>
    <t>ф120х3050</t>
  </si>
  <si>
    <t>ф120х3170</t>
  </si>
  <si>
    <t>ф70х3550</t>
  </si>
  <si>
    <t>ф70х3640</t>
  </si>
  <si>
    <t>ф70х4040</t>
  </si>
  <si>
    <t>ф70х4130</t>
  </si>
  <si>
    <t>ф70х4150</t>
  </si>
  <si>
    <t>ф70х4200</t>
  </si>
  <si>
    <t>ф280х2000</t>
  </si>
  <si>
    <t>ф150х530</t>
  </si>
  <si>
    <t>ф140х3300</t>
  </si>
  <si>
    <t>ф200х1240</t>
  </si>
  <si>
    <t>ф340х1700</t>
  </si>
  <si>
    <t>560х770х220</t>
  </si>
  <si>
    <t>Ст 5ХНT</t>
  </si>
  <si>
    <t>520х420х360</t>
  </si>
  <si>
    <t>ф135х3540</t>
  </si>
  <si>
    <t>ф250х2620</t>
  </si>
  <si>
    <t>ф400х5650</t>
  </si>
  <si>
    <t>ф315х3290</t>
  </si>
  <si>
    <t>ф315х3310</t>
  </si>
  <si>
    <t>ф315х3360</t>
  </si>
  <si>
    <t>480х600х600</t>
  </si>
  <si>
    <t>ф50х2330</t>
  </si>
  <si>
    <t>ф65х2640</t>
  </si>
  <si>
    <t>ф65х2850</t>
  </si>
  <si>
    <t>ф65х2990</t>
  </si>
  <si>
    <t>Ст 25Х2Н4ВА</t>
  </si>
  <si>
    <t>ф75х4420</t>
  </si>
  <si>
    <t>ф75х5120</t>
  </si>
  <si>
    <t>ф60х3240</t>
  </si>
  <si>
    <t>Ст 60С2ХА</t>
  </si>
  <si>
    <t>ф53х2970</t>
  </si>
  <si>
    <t>ф53х3520</t>
  </si>
  <si>
    <t>ф53х3810</t>
  </si>
  <si>
    <t>ф53х4010</t>
  </si>
  <si>
    <t>Ст 65</t>
  </si>
  <si>
    <t>ф70х2240</t>
  </si>
  <si>
    <t>ф75х3060</t>
  </si>
  <si>
    <t>ф75х3530</t>
  </si>
  <si>
    <t>ф75х3610</t>
  </si>
  <si>
    <t>ф75х3800</t>
  </si>
  <si>
    <t>ф75х4360</t>
  </si>
  <si>
    <t>ф60х2860</t>
  </si>
  <si>
    <t>ф70х2360</t>
  </si>
  <si>
    <t>ф70х2900</t>
  </si>
  <si>
    <t>ф70х3320</t>
  </si>
  <si>
    <t>ф70х3390</t>
  </si>
  <si>
    <t>ф65х2590</t>
  </si>
  <si>
    <t>ф65х2880</t>
  </si>
  <si>
    <t>ф65х3000</t>
  </si>
  <si>
    <t>ф70х2430</t>
  </si>
  <si>
    <t>ф70х2990</t>
  </si>
  <si>
    <t>ф53х3910</t>
  </si>
  <si>
    <t>ф60х2410</t>
  </si>
  <si>
    <t>Ст 08Х18Н9Т</t>
  </si>
  <si>
    <t>ф80х3590</t>
  </si>
  <si>
    <t>ф400х5670</t>
  </si>
  <si>
    <t>Полоса</t>
  </si>
  <si>
    <t>16х660х1780</t>
  </si>
  <si>
    <t>16х750х1800</t>
  </si>
  <si>
    <t>16х890х1310</t>
  </si>
  <si>
    <t>20х500х1810</t>
  </si>
  <si>
    <t>20х750х1500</t>
  </si>
  <si>
    <t>20х750х1800</t>
  </si>
  <si>
    <t>ф260х3390</t>
  </si>
  <si>
    <t>ф180х6040</t>
  </si>
  <si>
    <t>ф190х3020</t>
  </si>
  <si>
    <t>ф80х5360</t>
  </si>
  <si>
    <t>ф140х4010</t>
  </si>
  <si>
    <t>Ст 25ХГТ</t>
  </si>
  <si>
    <t>ф70х2790</t>
  </si>
  <si>
    <t>ф140х3970</t>
  </si>
  <si>
    <t>ф150х3760</t>
  </si>
  <si>
    <t>ф36х1000</t>
  </si>
  <si>
    <t>ф36х1150</t>
  </si>
  <si>
    <t>ф36х1290</t>
  </si>
  <si>
    <t>ф36х3540</t>
  </si>
  <si>
    <t>ф36х4370</t>
  </si>
  <si>
    <t>ф80х3230</t>
  </si>
  <si>
    <t>ф80х3740</t>
  </si>
  <si>
    <t>ф90х3390</t>
  </si>
  <si>
    <t>ф90х3510</t>
  </si>
  <si>
    <t>ф120х1950</t>
  </si>
  <si>
    <t>ф130х2120</t>
  </si>
  <si>
    <t>ф50х3870</t>
  </si>
  <si>
    <t>ф610х230</t>
  </si>
  <si>
    <t>ф350х2080</t>
  </si>
  <si>
    <t>ф260х1440</t>
  </si>
  <si>
    <t>ф90х2890</t>
  </si>
  <si>
    <t>ф100х2950</t>
  </si>
  <si>
    <t>ф50х3820</t>
  </si>
  <si>
    <t>ф250х700</t>
  </si>
  <si>
    <t>ф110х500</t>
  </si>
  <si>
    <t>ф85х2840</t>
  </si>
  <si>
    <t>ф400х150</t>
  </si>
  <si>
    <t>ф255х1020</t>
  </si>
  <si>
    <t>заков;твёрдый</t>
  </si>
  <si>
    <t>360х370х640</t>
  </si>
  <si>
    <t>тв HB=193</t>
  </si>
  <si>
    <t>тв HB=207</t>
  </si>
  <si>
    <t>тв HB=115</t>
  </si>
  <si>
    <t>тв HB=167</t>
  </si>
  <si>
    <t>твёрдый</t>
  </si>
  <si>
    <t>тв HB=331</t>
  </si>
  <si>
    <t>тв HB=310</t>
  </si>
  <si>
    <t>тв HB=275</t>
  </si>
  <si>
    <t>тв HB=237</t>
  </si>
  <si>
    <t>тв HB=263</t>
  </si>
  <si>
    <t>тв HB=438</t>
  </si>
  <si>
    <t>тв HB=311</t>
  </si>
  <si>
    <t>тв HB=236</t>
  </si>
  <si>
    <t>тв HB=185</t>
  </si>
  <si>
    <t>тв HB=210</t>
  </si>
  <si>
    <t>тв HB=</t>
  </si>
  <si>
    <t>тв HB=382</t>
  </si>
  <si>
    <t>тв HB=305</t>
  </si>
  <si>
    <t>тв HB=402</t>
  </si>
  <si>
    <t>360х380х640</t>
  </si>
  <si>
    <t>360х400х660</t>
  </si>
  <si>
    <t>360х520х560</t>
  </si>
  <si>
    <t>380х470х570</t>
  </si>
  <si>
    <t>390х420х650</t>
  </si>
  <si>
    <t>ф4,25х2030</t>
  </si>
  <si>
    <t>ф100х2920</t>
  </si>
  <si>
    <t>ф360х260</t>
  </si>
  <si>
    <t>ф70х2450</t>
  </si>
  <si>
    <t>ф90х1890</t>
  </si>
  <si>
    <t>ф90х2970</t>
  </si>
  <si>
    <t>ф90х3190</t>
  </si>
  <si>
    <t>ф350х290</t>
  </si>
  <si>
    <t xml:space="preserve">Ст 5ХВ2С </t>
  </si>
  <si>
    <t>ф80х2640</t>
  </si>
  <si>
    <t>Ст 7ХГ2ВМФ</t>
  </si>
  <si>
    <t>ф120х3120</t>
  </si>
  <si>
    <t>ф90х1950</t>
  </si>
  <si>
    <t>ф90х3100</t>
  </si>
  <si>
    <t>Ст 15</t>
  </si>
  <si>
    <t>ф90х3450</t>
  </si>
  <si>
    <t>ф100х2460</t>
  </si>
  <si>
    <t>ф100х2530</t>
  </si>
  <si>
    <t>ф90х2130</t>
  </si>
  <si>
    <t>ф90х2050</t>
  </si>
  <si>
    <t>ф90х3280</t>
  </si>
  <si>
    <t>гнутый посредине</t>
  </si>
  <si>
    <t>ф100х2770</t>
  </si>
  <si>
    <t>ф100х3470</t>
  </si>
  <si>
    <t>40х200х2000</t>
  </si>
  <si>
    <t>140х220х1320</t>
  </si>
  <si>
    <t>ф80х2420</t>
  </si>
  <si>
    <t>ф80х3480</t>
  </si>
  <si>
    <t>ф155х1150</t>
  </si>
  <si>
    <t>ф120х2070</t>
  </si>
  <si>
    <t>ф120х2090</t>
  </si>
  <si>
    <t>ф120х600</t>
  </si>
  <si>
    <t>ф160х1430</t>
  </si>
  <si>
    <t>ф170х2200</t>
  </si>
  <si>
    <t>ф290х260</t>
  </si>
  <si>
    <t>ф60х1310</t>
  </si>
  <si>
    <t>ф60х1610</t>
  </si>
  <si>
    <t>ф150х1810</t>
  </si>
  <si>
    <t>ф150х2440</t>
  </si>
  <si>
    <t>ф200х2570</t>
  </si>
  <si>
    <t>ф200х2840</t>
  </si>
  <si>
    <t>Ст 5ХВ2С</t>
  </si>
  <si>
    <t>160х160х2430</t>
  </si>
  <si>
    <t>380х430х440</t>
  </si>
  <si>
    <t>40х5001920</t>
  </si>
  <si>
    <t>Лист</t>
  </si>
  <si>
    <t>16х1720х4190</t>
  </si>
  <si>
    <t>ИНН 6234063328 КПП 623401001</t>
  </si>
  <si>
    <t>ООО "ОПТИМА"</t>
  </si>
  <si>
    <t>ООО "ПК "ОПТИМА"</t>
  </si>
  <si>
    <t>ИНН 6229045891 КПП 622901001</t>
  </si>
  <si>
    <t>г.Рязань</t>
  </si>
  <si>
    <t xml:space="preserve"> (4912) 99-49-63. 93-21-17</t>
  </si>
  <si>
    <t xml:space="preserve"> 8-920-968-68-18</t>
  </si>
  <si>
    <t>rz.optima@yandex.ru</t>
  </si>
  <si>
    <t>www.поковка62.рф</t>
  </si>
  <si>
    <t>Изготовим поковки по Вашим чертежам и тех.требованиям</t>
  </si>
  <si>
    <t>Марка стали</t>
  </si>
  <si>
    <t>Размер</t>
  </si>
  <si>
    <t>Вес/кг</t>
  </si>
  <si>
    <t>Примечание</t>
  </si>
  <si>
    <r>
      <t>ООО "ОПТИМА"</t>
    </r>
  </si>
  <si>
    <r>
      <t>ООО "ПК"ОПТИМА"</t>
    </r>
  </si>
  <si>
    <t>По желанию заказчика осуществляем резку металла</t>
  </si>
  <si>
    <t>Цена указана с учётом НДС</t>
  </si>
  <si>
    <t>Размеры</t>
  </si>
  <si>
    <t>Вес тн.</t>
  </si>
  <si>
    <t>Цены</t>
  </si>
  <si>
    <t>08Х17Н5М3 круг</t>
  </si>
  <si>
    <t xml:space="preserve">    ф40х3800</t>
  </si>
  <si>
    <t>12ХН2 круг</t>
  </si>
  <si>
    <t xml:space="preserve">    ф100х4450 прокат</t>
  </si>
  <si>
    <t xml:space="preserve">    ф90х5100</t>
  </si>
  <si>
    <t>12ХН2 поковка</t>
  </si>
  <si>
    <t xml:space="preserve">    210х410х2210</t>
  </si>
  <si>
    <t>12ХН3А круг</t>
  </si>
  <si>
    <t xml:space="preserve">    ф250х5700</t>
  </si>
  <si>
    <t>17Г1С круг</t>
  </si>
  <si>
    <t xml:space="preserve">    ф400х135 обточен</t>
  </si>
  <si>
    <t>17ГС лист</t>
  </si>
  <si>
    <t xml:space="preserve">    20х390х400</t>
  </si>
  <si>
    <t xml:space="preserve">    20х990х3580</t>
  </si>
  <si>
    <t xml:space="preserve">18ХГТ круг </t>
  </si>
  <si>
    <t xml:space="preserve">    ф100х3580</t>
  </si>
  <si>
    <t xml:space="preserve">    ф100х5760</t>
  </si>
  <si>
    <t>20 кольцо</t>
  </si>
  <si>
    <t xml:space="preserve">    ф370хф100х120 (6 шт.)</t>
  </si>
  <si>
    <t>20 круг</t>
  </si>
  <si>
    <t xml:space="preserve">    ф200х120 прокат</t>
  </si>
  <si>
    <t xml:space="preserve">    ф270х135 прокат</t>
  </si>
  <si>
    <t xml:space="preserve">    ф270х1505 прокат</t>
  </si>
  <si>
    <t xml:space="preserve">    ф270х2650 прокат</t>
  </si>
  <si>
    <t xml:space="preserve">    ф270х2700 прокат</t>
  </si>
  <si>
    <t xml:space="preserve">    ф270х30 прокат</t>
  </si>
  <si>
    <t xml:space="preserve">    ф288х160 2шт. прокат</t>
  </si>
  <si>
    <t xml:space="preserve">    ф288х245 прокат</t>
  </si>
  <si>
    <t xml:space="preserve">    ф288х770 прокат</t>
  </si>
  <si>
    <t xml:space="preserve">    ф290х70 прокат</t>
  </si>
  <si>
    <t xml:space="preserve">    ф295х170(2шт)прокат</t>
  </si>
  <si>
    <t xml:space="preserve">    ф340х130</t>
  </si>
  <si>
    <t xml:space="preserve">    ф360х275</t>
  </si>
  <si>
    <t xml:space="preserve">    ф90</t>
  </si>
  <si>
    <t>20 поковка</t>
  </si>
  <si>
    <t xml:space="preserve">    100х155х290</t>
  </si>
  <si>
    <t xml:space="preserve">    125х320х350</t>
  </si>
  <si>
    <t xml:space="preserve">    135х310х430</t>
  </si>
  <si>
    <t xml:space="preserve">    145х395х820</t>
  </si>
  <si>
    <t xml:space="preserve">    150х350х1100</t>
  </si>
  <si>
    <t xml:space="preserve">    150х430х900</t>
  </si>
  <si>
    <t xml:space="preserve">    170х810х1540</t>
  </si>
  <si>
    <t xml:space="preserve">    175х225х325</t>
  </si>
  <si>
    <t xml:space="preserve">    200-230х210-240х500</t>
  </si>
  <si>
    <t>20Х круг</t>
  </si>
  <si>
    <t xml:space="preserve">    ф270х1040</t>
  </si>
  <si>
    <t xml:space="preserve">25ХГТ круг </t>
  </si>
  <si>
    <t xml:space="preserve">    ф70х2670</t>
  </si>
  <si>
    <t xml:space="preserve">    ф70х2770</t>
  </si>
  <si>
    <t>30ХГСА поковка</t>
  </si>
  <si>
    <t xml:space="preserve">    140х140х1310</t>
  </si>
  <si>
    <t xml:space="preserve">    140х140х2520</t>
  </si>
  <si>
    <t>35 круг</t>
  </si>
  <si>
    <t xml:space="preserve">    ф200х340 прокат</t>
  </si>
  <si>
    <t xml:space="preserve">    ф275х140</t>
  </si>
  <si>
    <t xml:space="preserve">    ф280х1730 прокат</t>
  </si>
  <si>
    <t xml:space="preserve">    ф280х200 обт 2шт</t>
  </si>
  <si>
    <t xml:space="preserve">    ф280х670 прокат</t>
  </si>
  <si>
    <t xml:space="preserve">    ф290х210</t>
  </si>
  <si>
    <t xml:space="preserve">    ф300х210 2шт</t>
  </si>
  <si>
    <t xml:space="preserve">    ф315х390</t>
  </si>
  <si>
    <t xml:space="preserve">    ф355х70</t>
  </si>
  <si>
    <t xml:space="preserve">    ф360х85</t>
  </si>
  <si>
    <t xml:space="preserve">    ф550-570хх50</t>
  </si>
  <si>
    <t>35 поковка</t>
  </si>
  <si>
    <t xml:space="preserve">    135х170х190</t>
  </si>
  <si>
    <t xml:space="preserve">    145х240х560</t>
  </si>
  <si>
    <t xml:space="preserve">    150х240х345</t>
  </si>
  <si>
    <t xml:space="preserve">    150х240х580</t>
  </si>
  <si>
    <t xml:space="preserve">    160х170х690</t>
  </si>
  <si>
    <t xml:space="preserve">    20х250х370</t>
  </si>
  <si>
    <t xml:space="preserve">    290х290х940</t>
  </si>
  <si>
    <t xml:space="preserve">    355х510х540</t>
  </si>
  <si>
    <t xml:space="preserve">    35х430х830</t>
  </si>
  <si>
    <t xml:space="preserve">    45х230х340 2шт</t>
  </si>
  <si>
    <t xml:space="preserve">    90х220х540</t>
  </si>
  <si>
    <t xml:space="preserve">    90х345х350</t>
  </si>
  <si>
    <t>38Х2Н2М круг</t>
  </si>
  <si>
    <t xml:space="preserve">    ф315х2360 (38Х2Н2МА)</t>
  </si>
  <si>
    <t>38ХН3МФА круг</t>
  </si>
  <si>
    <t xml:space="preserve">    ф160х2290</t>
  </si>
  <si>
    <t xml:space="preserve">    ф160х2740</t>
  </si>
  <si>
    <t xml:space="preserve">    ф160х2780</t>
  </si>
  <si>
    <t>3Х3М3Ф поковка</t>
  </si>
  <si>
    <t xml:space="preserve">    40х200х1540</t>
  </si>
  <si>
    <t xml:space="preserve">    50х250х1250</t>
  </si>
  <si>
    <t>4 5 кольцо</t>
  </si>
  <si>
    <t xml:space="preserve">    ф460хф195х220 мм (3 шт.)</t>
  </si>
  <si>
    <t>4 5 круг</t>
  </si>
  <si>
    <t xml:space="preserve">    ф180х80</t>
  </si>
  <si>
    <t xml:space="preserve">    ф190х2090</t>
  </si>
  <si>
    <t xml:space="preserve">    ф195х180</t>
  </si>
  <si>
    <t xml:space="preserve">    ф195х540</t>
  </si>
  <si>
    <t xml:space="preserve">    ф200х1350</t>
  </si>
  <si>
    <t xml:space="preserve">    ф200х170</t>
  </si>
  <si>
    <t xml:space="preserve">    ф200х1710</t>
  </si>
  <si>
    <t xml:space="preserve">    ф200х3000</t>
  </si>
  <si>
    <t xml:space="preserve">    ф200х370</t>
  </si>
  <si>
    <t xml:space="preserve">    ф200х380</t>
  </si>
  <si>
    <t xml:space="preserve">    ф200х850</t>
  </si>
  <si>
    <t xml:space="preserve">    ф205х120</t>
  </si>
  <si>
    <t xml:space="preserve">    ф205х480 НВ=195</t>
  </si>
  <si>
    <t xml:space="preserve">    ф210х180</t>
  </si>
  <si>
    <t xml:space="preserve">    ф210х270+ф250х1430+ф210х250</t>
  </si>
  <si>
    <t xml:space="preserve">    ф220х810+ф240х750(есть заковы)+ф220х810(есть заковы)</t>
  </si>
  <si>
    <t xml:space="preserve">    ф230х2990+ф230х70</t>
  </si>
  <si>
    <t xml:space="preserve">    ф240х1440</t>
  </si>
  <si>
    <t xml:space="preserve">    ф240х1620</t>
  </si>
  <si>
    <t xml:space="preserve">    ф240х1650</t>
  </si>
  <si>
    <t xml:space="preserve">    ф240х1820</t>
  </si>
  <si>
    <t xml:space="preserve">    ф240х1880</t>
  </si>
  <si>
    <t xml:space="preserve">    ф240х2040</t>
  </si>
  <si>
    <t xml:space="preserve">    ф240х2210</t>
  </si>
  <si>
    <t xml:space="preserve">    ф240х2320</t>
  </si>
  <si>
    <t xml:space="preserve">    ф240х2470</t>
  </si>
  <si>
    <t xml:space="preserve">    ф250х140</t>
  </si>
  <si>
    <t xml:space="preserve">    ф260х270</t>
  </si>
  <si>
    <t xml:space="preserve">    ф260х310</t>
  </si>
  <si>
    <t xml:space="preserve">    ф270х2655 прокат</t>
  </si>
  <si>
    <t xml:space="preserve">    ф280х173(4шт) прокат</t>
  </si>
  <si>
    <t xml:space="preserve">    ф340х1745</t>
  </si>
  <si>
    <t xml:space="preserve">    ф345х1625</t>
  </si>
  <si>
    <t xml:space="preserve">    ф345х1730</t>
  </si>
  <si>
    <t xml:space="preserve">    ф350х1745</t>
  </si>
  <si>
    <t xml:space="preserve">    ф350х2000</t>
  </si>
  <si>
    <t xml:space="preserve">    ф350х2030</t>
  </si>
  <si>
    <t xml:space="preserve">    ф350х2040</t>
  </si>
  <si>
    <t xml:space="preserve">    ф350х2070</t>
  </si>
  <si>
    <t xml:space="preserve">    ф350х2090</t>
  </si>
  <si>
    <t xml:space="preserve">    ф350х2100</t>
  </si>
  <si>
    <t xml:space="preserve">    ф350х2110</t>
  </si>
  <si>
    <t xml:space="preserve">    ф350х2140</t>
  </si>
  <si>
    <t xml:space="preserve">    ф360х2090</t>
  </si>
  <si>
    <t xml:space="preserve">    ф360х2120</t>
  </si>
  <si>
    <t xml:space="preserve">    ф360х550</t>
  </si>
  <si>
    <t xml:space="preserve">    ф360х630+ф305х390</t>
  </si>
  <si>
    <t xml:space="preserve">    ф365х735</t>
  </si>
  <si>
    <t xml:space="preserve">    ф470х1750</t>
  </si>
  <si>
    <t xml:space="preserve">    ф545х48</t>
  </si>
  <si>
    <t>4 5 поковка</t>
  </si>
  <si>
    <t xml:space="preserve">    105х430х690</t>
  </si>
  <si>
    <t xml:space="preserve">    110-120х190х365 6шт</t>
  </si>
  <si>
    <t xml:space="preserve">    110х420х680</t>
  </si>
  <si>
    <t xml:space="preserve">    120х790-840х850 НВ=191</t>
  </si>
  <si>
    <t xml:space="preserve">    120х810х820</t>
  </si>
  <si>
    <t xml:space="preserve">    130х630х2480</t>
  </si>
  <si>
    <t xml:space="preserve">    135х160х1400</t>
  </si>
  <si>
    <t xml:space="preserve">    135х175х340</t>
  </si>
  <si>
    <t xml:space="preserve">    135х240х390</t>
  </si>
  <si>
    <t xml:space="preserve">    140х160х1380</t>
  </si>
  <si>
    <t xml:space="preserve">    145х180х310</t>
  </si>
  <si>
    <t xml:space="preserve">    145х215х1780</t>
  </si>
  <si>
    <t xml:space="preserve">    145х550х1120</t>
  </si>
  <si>
    <t xml:space="preserve">    150х330х350</t>
  </si>
  <si>
    <t xml:space="preserve">    150х400х510</t>
  </si>
  <si>
    <t xml:space="preserve">    180х330х330</t>
  </si>
  <si>
    <t xml:space="preserve">    190х710-720х1950 (HB=167)</t>
  </si>
  <si>
    <t xml:space="preserve">    20х210х360</t>
  </si>
  <si>
    <t xml:space="preserve">    230х240х400</t>
  </si>
  <si>
    <t xml:space="preserve">    240-270х300х340</t>
  </si>
  <si>
    <t xml:space="preserve">    240х310х400</t>
  </si>
  <si>
    <t xml:space="preserve">    255х255х505</t>
  </si>
  <si>
    <t xml:space="preserve">    255х275х700(ст.55)</t>
  </si>
  <si>
    <t xml:space="preserve">    270х360х840</t>
  </si>
  <si>
    <t xml:space="preserve">    310-330х440х450</t>
  </si>
  <si>
    <t xml:space="preserve">    310х310(330)х480</t>
  </si>
  <si>
    <t xml:space="preserve">    350х590х1160</t>
  </si>
  <si>
    <t xml:space="preserve">    350х610х1120-1160</t>
  </si>
  <si>
    <t xml:space="preserve">    400х410х970-1000</t>
  </si>
  <si>
    <t xml:space="preserve">    460-480х580х620</t>
  </si>
  <si>
    <t xml:space="preserve">    50х275х320</t>
  </si>
  <si>
    <t xml:space="preserve">    55х255х365</t>
  </si>
  <si>
    <t xml:space="preserve">    70х255х365</t>
  </si>
  <si>
    <t xml:space="preserve">    75х360х395</t>
  </si>
  <si>
    <t xml:space="preserve">    75х400х660</t>
  </si>
  <si>
    <t>40Х кольцо</t>
  </si>
  <si>
    <t xml:space="preserve">    ф460+ф260х100</t>
  </si>
  <si>
    <t xml:space="preserve">    ф460+ф260х150(18шт)</t>
  </si>
  <si>
    <t xml:space="preserve">    ф460хф240х190 (6 шт.)</t>
  </si>
  <si>
    <t>40Х круг</t>
  </si>
  <si>
    <t xml:space="preserve">    ф260х650</t>
  </si>
  <si>
    <t xml:space="preserve">    ф270х145 прокат</t>
  </si>
  <si>
    <t xml:space="preserve">    ф280х130 прокат</t>
  </si>
  <si>
    <t xml:space="preserve">    ф290х610 прокат</t>
  </si>
  <si>
    <t xml:space="preserve">    ф300х3880 прокат</t>
  </si>
  <si>
    <t xml:space="preserve">    ф335х5880</t>
  </si>
  <si>
    <t xml:space="preserve">    ф420х4910</t>
  </si>
  <si>
    <t xml:space="preserve">    ф510х230</t>
  </si>
  <si>
    <t>40Х поковка</t>
  </si>
  <si>
    <t xml:space="preserve">    105х205х310</t>
  </si>
  <si>
    <t xml:space="preserve">    105х235х410</t>
  </si>
  <si>
    <t xml:space="preserve">    105х330х340</t>
  </si>
  <si>
    <t xml:space="preserve">    110х880х1130</t>
  </si>
  <si>
    <t xml:space="preserve">    110х890х1150</t>
  </si>
  <si>
    <t xml:space="preserve">    170х590х600</t>
  </si>
  <si>
    <t xml:space="preserve">    180х180х190</t>
  </si>
  <si>
    <t xml:space="preserve">    180х180х2030</t>
  </si>
  <si>
    <t xml:space="preserve">    180х180х2670(1)</t>
  </si>
  <si>
    <t xml:space="preserve">    180х180х2670(10)</t>
  </si>
  <si>
    <t xml:space="preserve">    180х180х2670(11)</t>
  </si>
  <si>
    <t xml:space="preserve">    180х180х2670(12)</t>
  </si>
  <si>
    <t xml:space="preserve">    180х180х2670(2)</t>
  </si>
  <si>
    <t xml:space="preserve">    180х180х2670(3)</t>
  </si>
  <si>
    <t xml:space="preserve">    180х180х2670(4)</t>
  </si>
  <si>
    <t xml:space="preserve">    180х180х2670(5)</t>
  </si>
  <si>
    <t xml:space="preserve">    180х180х2670(6)</t>
  </si>
  <si>
    <t xml:space="preserve">    240х240х1680</t>
  </si>
  <si>
    <t xml:space="preserve">    25х210х250</t>
  </si>
  <si>
    <t xml:space="preserve">    300х310х2000</t>
  </si>
  <si>
    <t xml:space="preserve">    300х310х2010 НВ=177</t>
  </si>
  <si>
    <t xml:space="preserve">    300х330х1970 Нв=160</t>
  </si>
  <si>
    <t xml:space="preserve">    300х340х2010 НВ=148</t>
  </si>
  <si>
    <t>40ХН круг</t>
  </si>
  <si>
    <t xml:space="preserve">    ф185х520</t>
  </si>
  <si>
    <t xml:space="preserve">    ф200х1160 НВ=190</t>
  </si>
  <si>
    <t xml:space="preserve">    ф210х350+ф300х155</t>
  </si>
  <si>
    <t xml:space="preserve">    ф220х850 прокат</t>
  </si>
  <si>
    <t xml:space="preserve">    ф280х3540(45ХН)</t>
  </si>
  <si>
    <t>40ХН поковка</t>
  </si>
  <si>
    <t xml:space="preserve">    120х175х380</t>
  </si>
  <si>
    <t>40ХН2МА кольцо</t>
  </si>
  <si>
    <t>40ХН2МА круг</t>
  </si>
  <si>
    <t xml:space="preserve">    ф180х315 обточен</t>
  </si>
  <si>
    <t xml:space="preserve">    ф205х30</t>
  </si>
  <si>
    <t xml:space="preserve">    ф205х50</t>
  </si>
  <si>
    <t xml:space="preserve">    ф210х170</t>
  </si>
  <si>
    <t xml:space="preserve">    ф210х195 НВ=239</t>
  </si>
  <si>
    <t xml:space="preserve">    ф210х470</t>
  </si>
  <si>
    <t xml:space="preserve">    ф210х510 НВ=199</t>
  </si>
  <si>
    <t xml:space="preserve">    ф215х360</t>
  </si>
  <si>
    <t xml:space="preserve">    ф220х300</t>
  </si>
  <si>
    <t xml:space="preserve">    ф237х240</t>
  </si>
  <si>
    <t xml:space="preserve">    ф275х3390</t>
  </si>
  <si>
    <t xml:space="preserve">    ф280х2490</t>
  </si>
  <si>
    <t xml:space="preserve">    ф290х625 обточен</t>
  </si>
  <si>
    <t xml:space="preserve">    ф310х600+ф480х140(НВ=197)</t>
  </si>
  <si>
    <t xml:space="preserve">    ф335х400</t>
  </si>
  <si>
    <t>40ХН2МА поковка</t>
  </si>
  <si>
    <t xml:space="preserve">    100х690х700</t>
  </si>
  <si>
    <t xml:space="preserve">    110х350х1000</t>
  </si>
  <si>
    <t xml:space="preserve">    115х510х750</t>
  </si>
  <si>
    <t xml:space="preserve">    120х345х500</t>
  </si>
  <si>
    <t xml:space="preserve">    120х370х890</t>
  </si>
  <si>
    <t xml:space="preserve">    130х340х590</t>
  </si>
  <si>
    <t xml:space="preserve">    140х280х1380</t>
  </si>
  <si>
    <t xml:space="preserve">    260х830х1360</t>
  </si>
  <si>
    <t xml:space="preserve">    50-80х440х580-715</t>
  </si>
  <si>
    <t xml:space="preserve">    70х350х420-460</t>
  </si>
  <si>
    <t>45Г2 круг</t>
  </si>
  <si>
    <t xml:space="preserve">    ф140х630(трещ)</t>
  </si>
  <si>
    <t>4Х5В2ФС круг</t>
  </si>
  <si>
    <t xml:space="preserve">    ф50(3,5-4метра)</t>
  </si>
  <si>
    <t>4Х5В2ФС поковка</t>
  </si>
  <si>
    <t xml:space="preserve">    300х300х2330 УЗК</t>
  </si>
  <si>
    <t xml:space="preserve">    30х150х1710</t>
  </si>
  <si>
    <t xml:space="preserve">    40х200х2020</t>
  </si>
  <si>
    <t xml:space="preserve">    40х210х1820</t>
  </si>
  <si>
    <t>4Х5МФС круг</t>
  </si>
  <si>
    <t xml:space="preserve">    ф180х1000 обт</t>
  </si>
  <si>
    <t xml:space="preserve">    ф200х1040 (4Х5МФ1С) УЗК,обточен</t>
  </si>
  <si>
    <t xml:space="preserve">    ф237х2000 НВ=231</t>
  </si>
  <si>
    <t xml:space="preserve">    ф237х2205 НВ=226</t>
  </si>
  <si>
    <t xml:space="preserve">    ф250х970(НВ=229)</t>
  </si>
  <si>
    <t xml:space="preserve">    ф295х170(4см цо) обточен</t>
  </si>
  <si>
    <t xml:space="preserve">    ф320х100 обточен</t>
  </si>
  <si>
    <t xml:space="preserve">    ф320х3250</t>
  </si>
  <si>
    <t xml:space="preserve">    ф350х1400 (4Х5МФ1С) УЗК</t>
  </si>
  <si>
    <t xml:space="preserve">    ф350х1760(4Х5МФ1С) УЗК</t>
  </si>
  <si>
    <t xml:space="preserve">    ф50х870</t>
  </si>
  <si>
    <t>4Х5МФС поковка</t>
  </si>
  <si>
    <t xml:space="preserve">    120х160х390</t>
  </si>
  <si>
    <t xml:space="preserve">    130х710х1430</t>
  </si>
  <si>
    <t xml:space="preserve">    15х440х620</t>
  </si>
  <si>
    <t xml:space="preserve">    170х220х305</t>
  </si>
  <si>
    <t xml:space="preserve">    185х230х270</t>
  </si>
  <si>
    <t xml:space="preserve">    30х150х1650(4Х5МФ1С)</t>
  </si>
  <si>
    <t>4ХМФС круг</t>
  </si>
  <si>
    <t xml:space="preserve">    ф220х2860</t>
  </si>
  <si>
    <t xml:space="preserve">    ф260х1660</t>
  </si>
  <si>
    <t>4ХМФС поковка</t>
  </si>
  <si>
    <t xml:space="preserve">    150х220х2180</t>
  </si>
  <si>
    <t>50 поковка</t>
  </si>
  <si>
    <t xml:space="preserve">    205х230х1990</t>
  </si>
  <si>
    <t>55 круг</t>
  </si>
  <si>
    <t xml:space="preserve">    ф140х2730</t>
  </si>
  <si>
    <t>55 поковка</t>
  </si>
  <si>
    <t xml:space="preserve">    210х220х1700</t>
  </si>
  <si>
    <t>5Х3В3МФС(ДИ-23) поковка</t>
  </si>
  <si>
    <t xml:space="preserve">    140х140х1150</t>
  </si>
  <si>
    <t xml:space="preserve">    140х140х1210</t>
  </si>
  <si>
    <t>5ХГСВМ поковка</t>
  </si>
  <si>
    <t xml:space="preserve">    110х180х1560</t>
  </si>
  <si>
    <t>5ХНМ круг</t>
  </si>
  <si>
    <t xml:space="preserve">    ф105х1360</t>
  </si>
  <si>
    <t xml:space="preserve">    ф130(5ХНВ 2,32-3,5 м)</t>
  </si>
  <si>
    <t xml:space="preserve">    ф150х965</t>
  </si>
  <si>
    <t xml:space="preserve">    ф155х1350</t>
  </si>
  <si>
    <t xml:space="preserve">    ф200х4100</t>
  </si>
  <si>
    <t xml:space="preserve">    ф200х4270</t>
  </si>
  <si>
    <t xml:space="preserve">    ф205х1910</t>
  </si>
  <si>
    <t xml:space="preserve">    ф270х4370(НВ=263)</t>
  </si>
  <si>
    <t xml:space="preserve">    ф275х1780 НВ=244</t>
  </si>
  <si>
    <t xml:space="preserve">    ф275х33</t>
  </si>
  <si>
    <t xml:space="preserve">    ф285х190</t>
  </si>
  <si>
    <t xml:space="preserve">    ф300х2140</t>
  </si>
  <si>
    <t xml:space="preserve">    ф300х820</t>
  </si>
  <si>
    <t xml:space="preserve">    ф335х4300(НВ=231)</t>
  </si>
  <si>
    <t xml:space="preserve">    ф375х2000</t>
  </si>
  <si>
    <t xml:space="preserve">    ф375х2020</t>
  </si>
  <si>
    <t xml:space="preserve">    ф380х2030</t>
  </si>
  <si>
    <t xml:space="preserve">    ф380х2050</t>
  </si>
  <si>
    <t xml:space="preserve">    ф385х2000</t>
  </si>
  <si>
    <t xml:space="preserve">    ф400х2000</t>
  </si>
  <si>
    <t>5ХНМ поковка</t>
  </si>
  <si>
    <t xml:space="preserve">    100х300х830 ц.о</t>
  </si>
  <si>
    <t xml:space="preserve">    100х325х850 (ц.о.)</t>
  </si>
  <si>
    <t xml:space="preserve">    110х180х275</t>
  </si>
  <si>
    <t xml:space="preserve">    120х400х465</t>
  </si>
  <si>
    <t xml:space="preserve">    150-170х420х1200</t>
  </si>
  <si>
    <t xml:space="preserve">    150х360х1080</t>
  </si>
  <si>
    <t xml:space="preserve">    160-170х430х(530-590)</t>
  </si>
  <si>
    <t xml:space="preserve">    165х(215х230)х1200 УЗК</t>
  </si>
  <si>
    <t xml:space="preserve">    170х310х410</t>
  </si>
  <si>
    <t xml:space="preserve">    170х430х(530-590)</t>
  </si>
  <si>
    <t xml:space="preserve">    180х220х315</t>
  </si>
  <si>
    <t xml:space="preserve">    190х280х850</t>
  </si>
  <si>
    <t xml:space="preserve">    200х270х770</t>
  </si>
  <si>
    <t xml:space="preserve">    200х370х405</t>
  </si>
  <si>
    <t xml:space="preserve">    205х280х820</t>
  </si>
  <si>
    <t xml:space="preserve">    220х390х585 УЗК</t>
  </si>
  <si>
    <t xml:space="preserve">    300(320)х410х830 ц.о</t>
  </si>
  <si>
    <t xml:space="preserve">    310-330х330х450</t>
  </si>
  <si>
    <t xml:space="preserve">    360х485х635</t>
  </si>
  <si>
    <t xml:space="preserve">    360х525х590</t>
  </si>
  <si>
    <t xml:space="preserve">    405х405х530</t>
  </si>
  <si>
    <t xml:space="preserve">    40х150х180</t>
  </si>
  <si>
    <t xml:space="preserve">    50х200х400</t>
  </si>
  <si>
    <t xml:space="preserve">    63х535х635 УЗК</t>
  </si>
  <si>
    <t xml:space="preserve">    70х290х430</t>
  </si>
  <si>
    <t xml:space="preserve">    75х405х535</t>
  </si>
  <si>
    <t xml:space="preserve">    80х290х510</t>
  </si>
  <si>
    <t xml:space="preserve">    90х400х410 УЗК</t>
  </si>
  <si>
    <t>5ХНТ поковка</t>
  </si>
  <si>
    <t xml:space="preserve">    170-230х250х310</t>
  </si>
  <si>
    <t xml:space="preserve">    60х120х250</t>
  </si>
  <si>
    <t>60 поковка</t>
  </si>
  <si>
    <t xml:space="preserve">    180х410х560</t>
  </si>
  <si>
    <t>60Г круг</t>
  </si>
  <si>
    <t xml:space="preserve">    ф420х200 ц.о</t>
  </si>
  <si>
    <t>65 круг</t>
  </si>
  <si>
    <t xml:space="preserve">    ф380х50</t>
  </si>
  <si>
    <t xml:space="preserve">    ф380х850</t>
  </si>
  <si>
    <t xml:space="preserve">    ф400х2020</t>
  </si>
  <si>
    <t xml:space="preserve">    ф410х335</t>
  </si>
  <si>
    <t>6СП круг</t>
  </si>
  <si>
    <t xml:space="preserve">    ф180х5050 прокат</t>
  </si>
  <si>
    <t>6Х7В7ФМ(ЭИ161) круг</t>
  </si>
  <si>
    <t xml:space="preserve">    ф100(3шт.)</t>
  </si>
  <si>
    <t>СЧ 20</t>
  </si>
  <si>
    <t xml:space="preserve">    55х400х900</t>
  </si>
  <si>
    <t>У10А круг</t>
  </si>
  <si>
    <t xml:space="preserve">    ф80</t>
  </si>
  <si>
    <t>У10А поковка</t>
  </si>
  <si>
    <t>У8А круг</t>
  </si>
  <si>
    <t xml:space="preserve">    ф160х1300 прокат</t>
  </si>
  <si>
    <t xml:space="preserve">    ф160х1570(прокат)</t>
  </si>
  <si>
    <t>У8А поковка</t>
  </si>
  <si>
    <t xml:space="preserve">    170х530х815</t>
  </si>
  <si>
    <t>Х круг</t>
  </si>
  <si>
    <t xml:space="preserve">    ф75х2570</t>
  </si>
  <si>
    <t>Х12 круг</t>
  </si>
  <si>
    <t>Х12 полоса</t>
  </si>
  <si>
    <t xml:space="preserve">    30х400х2420</t>
  </si>
  <si>
    <t xml:space="preserve">    50х500х1000</t>
  </si>
  <si>
    <t>Х12МФ круг</t>
  </si>
  <si>
    <t xml:space="preserve">    ф55х3050</t>
  </si>
  <si>
    <t>Х12Ф1 круг</t>
  </si>
  <si>
    <t xml:space="preserve">    ф18х2960</t>
  </si>
  <si>
    <t xml:space="preserve">    ф45х2800</t>
  </si>
  <si>
    <t xml:space="preserve">    ф50х3400</t>
  </si>
  <si>
    <t>Ст 18Х2Н4А</t>
  </si>
  <si>
    <t>ф100х3750</t>
  </si>
  <si>
    <t>ф100х4760</t>
  </si>
  <si>
    <t>ф100х5020</t>
  </si>
  <si>
    <t>ф110х3620</t>
  </si>
  <si>
    <t>ф110х3640</t>
  </si>
  <si>
    <t>ф110х5770</t>
  </si>
  <si>
    <t>ф50х3370</t>
  </si>
  <si>
    <t>ф50х3460</t>
  </si>
  <si>
    <t>ф50х3470</t>
  </si>
  <si>
    <t>ф50х3630</t>
  </si>
  <si>
    <t>ф56х1690</t>
  </si>
  <si>
    <t>ф56х2740</t>
  </si>
  <si>
    <t>ф70х4560</t>
  </si>
  <si>
    <t>ф70х5040</t>
  </si>
  <si>
    <t>ф170х2760</t>
  </si>
  <si>
    <t>ф32х5500</t>
  </si>
  <si>
    <t>ф60х2730</t>
  </si>
  <si>
    <t>ф42х1880</t>
  </si>
  <si>
    <t>ф42х2870</t>
  </si>
  <si>
    <t>ф42х2960</t>
  </si>
  <si>
    <t>ф42х3020</t>
  </si>
  <si>
    <t>ф60х2490</t>
  </si>
  <si>
    <t>Поковка</t>
  </si>
  <si>
    <t>ф740хф140х430</t>
  </si>
  <si>
    <t xml:space="preserve">    ф315х400</t>
  </si>
  <si>
    <t xml:space="preserve">    20х850х970</t>
  </si>
  <si>
    <t xml:space="preserve">    ф330хф220х300 (2 шт. заков)</t>
  </si>
  <si>
    <t xml:space="preserve">    ф250х35 прокат</t>
  </si>
  <si>
    <t xml:space="preserve">    ф205х280</t>
  </si>
  <si>
    <t xml:space="preserve">    ф205х80</t>
  </si>
  <si>
    <t xml:space="preserve">    ф675хф240х98 (HB=165)</t>
  </si>
  <si>
    <t xml:space="preserve">    ф335х165</t>
  </si>
  <si>
    <t xml:space="preserve">    ф355х1580</t>
  </si>
  <si>
    <t xml:space="preserve">    ф375х1570</t>
  </si>
  <si>
    <t xml:space="preserve">    ф380х390</t>
  </si>
  <si>
    <t xml:space="preserve">    ф160х1715</t>
  </si>
  <si>
    <t>50х250х2140</t>
  </si>
  <si>
    <t>ф45х5950</t>
  </si>
  <si>
    <t>ф60х5430</t>
  </si>
  <si>
    <t>ф70х3020</t>
  </si>
  <si>
    <t>ф80х3040</t>
  </si>
  <si>
    <t>ф80х2540</t>
  </si>
  <si>
    <t>№24</t>
  </si>
  <si>
    <t>ср.6,1м</t>
  </si>
  <si>
    <t>№32</t>
  </si>
  <si>
    <t>№36</t>
  </si>
  <si>
    <t>№41</t>
  </si>
  <si>
    <t>6х1500х6000</t>
  </si>
  <si>
    <t>ф45х5960</t>
  </si>
  <si>
    <t>ф160х940</t>
  </si>
  <si>
    <t>тв HB=396 трещина</t>
  </si>
  <si>
    <t>ф160х980</t>
  </si>
  <si>
    <t>тв HB=168</t>
  </si>
  <si>
    <t>ф60х1880</t>
  </si>
  <si>
    <t>40х460х790</t>
  </si>
  <si>
    <t>Шестигранник</t>
  </si>
  <si>
    <t>ф400х1810</t>
  </si>
  <si>
    <t>ф410х1580</t>
  </si>
  <si>
    <t xml:space="preserve">    ф230х355</t>
  </si>
  <si>
    <t xml:space="preserve">    ф245х1120</t>
  </si>
  <si>
    <t xml:space="preserve">    ф300х1900 прокат</t>
  </si>
  <si>
    <t xml:space="preserve">    ф225х650 НВ=187</t>
  </si>
  <si>
    <t xml:space="preserve">    ф315х940 НВ=182</t>
  </si>
  <si>
    <t xml:space="preserve">    ф450х130</t>
  </si>
  <si>
    <t xml:space="preserve">    ф375х1590</t>
  </si>
  <si>
    <t>ф95х5830</t>
  </si>
  <si>
    <t>ф100х2600</t>
  </si>
  <si>
    <t>ф100х3090</t>
  </si>
  <si>
    <t>ф180х2910</t>
  </si>
  <si>
    <t>ф180х3830</t>
  </si>
  <si>
    <t>ф180х3910</t>
  </si>
  <si>
    <t>ф170х3630</t>
  </si>
  <si>
    <t>ф140х2550</t>
  </si>
  <si>
    <t>ф160х2810</t>
  </si>
  <si>
    <t>ф160х3550</t>
  </si>
  <si>
    <t>ф180х4420</t>
  </si>
  <si>
    <t>ф60х2110</t>
  </si>
  <si>
    <t>ф60х2170</t>
  </si>
  <si>
    <t>ф60х2250</t>
  </si>
  <si>
    <t>ф60х2380</t>
  </si>
  <si>
    <t>ф60х2420</t>
  </si>
  <si>
    <t>ф60х2540</t>
  </si>
  <si>
    <t>ф60х2830</t>
  </si>
  <si>
    <t>ф60х3160</t>
  </si>
  <si>
    <t>ф60х3200</t>
  </si>
  <si>
    <t>ф60х3530</t>
  </si>
  <si>
    <t>ф60х3620</t>
  </si>
  <si>
    <t>ф60х3730</t>
  </si>
  <si>
    <t>ф60х3760</t>
  </si>
  <si>
    <t>ф60х3810</t>
  </si>
  <si>
    <t>ф60х3970</t>
  </si>
  <si>
    <t>ф60х4130</t>
  </si>
  <si>
    <t>ф60х4160</t>
  </si>
  <si>
    <t>ф60х4260</t>
  </si>
  <si>
    <t>ф60х4300</t>
  </si>
  <si>
    <t>ф60х4530</t>
  </si>
  <si>
    <t>ф60х4560</t>
  </si>
  <si>
    <t>ф60х4580</t>
  </si>
  <si>
    <t>ф60х4610</t>
  </si>
  <si>
    <t>ф60х4630</t>
  </si>
  <si>
    <t>ф60х4640</t>
  </si>
  <si>
    <t>ф410х380</t>
  </si>
  <si>
    <t xml:space="preserve">    ф300х1195 прокат</t>
  </si>
  <si>
    <t xml:space="preserve">    ф415х335</t>
  </si>
  <si>
    <t xml:space="preserve">    105-140х350х500</t>
  </si>
  <si>
    <t xml:space="preserve">    ф180х3070</t>
  </si>
  <si>
    <t xml:space="preserve">    ф200х440</t>
  </si>
  <si>
    <t xml:space="preserve">    ф293х105 обточен</t>
  </si>
  <si>
    <t xml:space="preserve">    ф300х156(14шт) прокат</t>
  </si>
  <si>
    <t xml:space="preserve">    ф453х860 обточен</t>
  </si>
  <si>
    <t xml:space="preserve">    105х190х230</t>
  </si>
  <si>
    <t xml:space="preserve">    ф110 (2шт.L=2570,3255)</t>
  </si>
  <si>
    <t xml:space="preserve">    ф370х2190</t>
  </si>
  <si>
    <t xml:space="preserve">    ф460х4180</t>
  </si>
  <si>
    <t xml:space="preserve">    ф500х2930</t>
  </si>
  <si>
    <t xml:space="preserve">    ф520х1200</t>
  </si>
  <si>
    <t xml:space="preserve">    ф600х2120</t>
  </si>
  <si>
    <t xml:space="preserve">    ф150х1575 прокат</t>
  </si>
  <si>
    <t xml:space="preserve">    ф105х815</t>
  </si>
  <si>
    <t xml:space="preserve">    ф50(2шт.L=4250,L=3590)</t>
  </si>
  <si>
    <t xml:space="preserve">    160х160х1460</t>
  </si>
  <si>
    <t xml:space="preserve">    ф183х2300</t>
  </si>
  <si>
    <t xml:space="preserve">    ф140х1400</t>
  </si>
  <si>
    <t xml:space="preserve">    ф140х2280</t>
  </si>
  <si>
    <t xml:space="preserve">    ф140х2420</t>
  </si>
  <si>
    <t xml:space="preserve">    ф140х2490</t>
  </si>
  <si>
    <t xml:space="preserve">    ф140х2510</t>
  </si>
  <si>
    <t xml:space="preserve">    ф140х2580</t>
  </si>
  <si>
    <t xml:space="preserve">    ф140х3550</t>
  </si>
  <si>
    <t>Мехобработка 1М65 РМЦ 5000. Резка BMSY 810C.</t>
  </si>
  <si>
    <t xml:space="preserve">    ф300х220 обт</t>
  </si>
  <si>
    <t xml:space="preserve">    ф380х4320 обточен</t>
  </si>
  <si>
    <t xml:space="preserve">    ф400х145 обточен</t>
  </si>
  <si>
    <t xml:space="preserve">    ф450х3100 обточен</t>
  </si>
  <si>
    <t xml:space="preserve">    150х300х350</t>
  </si>
  <si>
    <t xml:space="preserve">    155х210х600-620</t>
  </si>
  <si>
    <t xml:space="preserve">    155х270х560</t>
  </si>
  <si>
    <t xml:space="preserve">    190х410х690</t>
  </si>
  <si>
    <t xml:space="preserve">    80х180х620</t>
  </si>
  <si>
    <t>ф135х4040</t>
  </si>
  <si>
    <t>2,32м ков.</t>
  </si>
  <si>
    <t>ф70х3830</t>
  </si>
  <si>
    <t>рж.</t>
  </si>
  <si>
    <t>ф60х2510</t>
  </si>
  <si>
    <t>ф85х2610</t>
  </si>
  <si>
    <t>ф85х2660</t>
  </si>
  <si>
    <t>ф85х2880</t>
  </si>
  <si>
    <t>?</t>
  </si>
  <si>
    <t>49шт.</t>
  </si>
  <si>
    <t>Круг кованый</t>
  </si>
  <si>
    <t>ф860хф280х290</t>
  </si>
  <si>
    <t>Круг ков.</t>
  </si>
  <si>
    <t>ф120х2430</t>
  </si>
  <si>
    <t>Ст Х12МШ</t>
  </si>
  <si>
    <t>узк. Остаток №171</t>
  </si>
  <si>
    <t>узк</t>
  </si>
  <si>
    <t>2.31, 2.4, 1.64</t>
  </si>
  <si>
    <t>завод марк.</t>
  </si>
  <si>
    <t>серебр.</t>
  </si>
  <si>
    <t>Круг кованый мех/о</t>
  </si>
  <si>
    <t>Круг кольцо</t>
  </si>
  <si>
    <t>Круг кованый ступенч.</t>
  </si>
  <si>
    <t xml:space="preserve">    ф315х515</t>
  </si>
  <si>
    <t xml:space="preserve">    ф340х90 обточен</t>
  </si>
  <si>
    <t xml:space="preserve">    ф190х190</t>
  </si>
  <si>
    <t xml:space="preserve">    ф200х180</t>
  </si>
  <si>
    <t xml:space="preserve">    ф210х(510,510) брак</t>
  </si>
  <si>
    <t xml:space="preserve">    ф298х3030 прокат</t>
  </si>
  <si>
    <t xml:space="preserve">    ф345х495</t>
  </si>
  <si>
    <t xml:space="preserve">    ф422х25 обточен</t>
  </si>
  <si>
    <t xml:space="preserve">    170х220х510</t>
  </si>
  <si>
    <t xml:space="preserve">    230-240х410х730</t>
  </si>
  <si>
    <t xml:space="preserve">    ф290х6400</t>
  </si>
  <si>
    <t xml:space="preserve">    ф230х3640</t>
  </si>
  <si>
    <t>Октябрь  2013г</t>
  </si>
  <si>
    <t>ф420х230-ф360х810-ф320х2640</t>
  </si>
  <si>
    <t xml:space="preserve">    185х220х400</t>
  </si>
  <si>
    <t xml:space="preserve">    185х755х940</t>
  </si>
  <si>
    <t xml:space="preserve">    ф202х225 обточен</t>
  </si>
  <si>
    <t xml:space="preserve">    ф204х420 обточен</t>
  </si>
  <si>
    <t xml:space="preserve">    ф340х2040</t>
  </si>
  <si>
    <t xml:space="preserve">    ф345х2010</t>
  </si>
  <si>
    <t xml:space="preserve">    ф345х2040</t>
  </si>
  <si>
    <t xml:space="preserve">    95х260х380</t>
  </si>
  <si>
    <t xml:space="preserve">    ф268х2790 прокат</t>
  </si>
  <si>
    <t xml:space="preserve">    ф390х2970</t>
  </si>
  <si>
    <t xml:space="preserve">    ф315х145 обтлчен</t>
  </si>
  <si>
    <t xml:space="preserve">    ф400х1360</t>
  </si>
  <si>
    <t xml:space="preserve">    ф260х1440</t>
  </si>
  <si>
    <t xml:space="preserve">    ф260х390</t>
  </si>
  <si>
    <t xml:space="preserve">    ф335х535</t>
  </si>
  <si>
    <t xml:space="preserve">    ф350х675</t>
  </si>
  <si>
    <t xml:space="preserve">    ф420х2790 обточен</t>
  </si>
  <si>
    <t xml:space="preserve">    200х300х750</t>
  </si>
  <si>
    <t xml:space="preserve">    ф160х6030 прокат</t>
  </si>
  <si>
    <t xml:space="preserve">    ф200х5020 прокат</t>
  </si>
  <si>
    <t xml:space="preserve">    ф230х2960</t>
  </si>
  <si>
    <t xml:space="preserve">    ф290х270 прокат</t>
  </si>
  <si>
    <t xml:space="preserve">    ф260х130 обточен</t>
  </si>
  <si>
    <t xml:space="preserve">    ф260х145 обточен</t>
  </si>
  <si>
    <t xml:space="preserve">    ф185х200 обточен</t>
  </si>
  <si>
    <t xml:space="preserve">    ф290х50 ц.о обточен</t>
  </si>
  <si>
    <t xml:space="preserve">    360х440х585 3 шт. НВ 250</t>
  </si>
  <si>
    <t xml:space="preserve">    ф140х230</t>
  </si>
  <si>
    <t xml:space="preserve">    ф305х1030</t>
  </si>
  <si>
    <t xml:space="preserve">    ф320х2000</t>
  </si>
  <si>
    <t xml:space="preserve">    150х210х690</t>
  </si>
  <si>
    <t xml:space="preserve">    60х500х1230</t>
  </si>
  <si>
    <t xml:space="preserve">    ф200х1030</t>
  </si>
  <si>
    <t xml:space="preserve">    ф200х1095</t>
  </si>
  <si>
    <t xml:space="preserve">    ф200х1180(2)</t>
  </si>
  <si>
    <t xml:space="preserve">    ф200х1220</t>
  </si>
  <si>
    <t xml:space="preserve">    ф200х1250</t>
  </si>
  <si>
    <t>ф140</t>
  </si>
  <si>
    <t>3,04м  2,96м  2,97м  3,05м  2,94м   2,36м  3,0м  2,45м  1,45м</t>
  </si>
  <si>
    <t>Ст 08Х13</t>
  </si>
  <si>
    <t>2,73м  2,9м</t>
  </si>
  <si>
    <t>ф160</t>
  </si>
  <si>
    <t>2,16м  2,18м  2,14м  2,12м</t>
  </si>
  <si>
    <t>Ст 18Х2Н4МА</t>
  </si>
  <si>
    <t>ф115</t>
  </si>
  <si>
    <t>2,98м  2,87м  2,92м  2,84м 3,34м</t>
  </si>
  <si>
    <t>ф120х3240</t>
  </si>
  <si>
    <t>Ст 30Х13</t>
  </si>
  <si>
    <t xml:space="preserve">1,79м 1,67м </t>
  </si>
  <si>
    <t>4,06м  4,06м  2,28м</t>
  </si>
  <si>
    <t>Ст 12Х21Н5Т  ЭИ 811</t>
  </si>
  <si>
    <t>ф65х2710</t>
  </si>
  <si>
    <t>ф80х3240</t>
  </si>
  <si>
    <t>ф80х2400</t>
  </si>
  <si>
    <t>Ст 38ХН3МА</t>
  </si>
  <si>
    <t>ф510х1200</t>
  </si>
  <si>
    <t>вес ьеория. завод клеймо.</t>
  </si>
  <si>
    <t>от 10 тн. цена договорная</t>
  </si>
  <si>
    <r>
      <t xml:space="preserve">Работаем с РБ </t>
    </r>
    <r>
      <rPr>
        <sz val="10"/>
        <color indexed="10"/>
        <rFont val="Calibri"/>
        <family val="2"/>
      </rPr>
      <t>(БУТБ)</t>
    </r>
    <r>
      <rPr>
        <sz val="10"/>
        <rFont val="Calibri"/>
        <family val="2"/>
      </rPr>
      <t>.</t>
    </r>
  </si>
  <si>
    <t>(4912) 99-49-63. 93-21-17</t>
  </si>
  <si>
    <t>поковка62.рф</t>
  </si>
  <si>
    <t>дог.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</si>
</sst>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0.0"/>
    <numFmt numFmtId="171" formatCode="_-* #,##0.0_р_._-;\-* #,##0.0_р_._-;_-* &quot;-&quot;??_р_._-;_-@_-"/>
    <numFmt numFmtId="172" formatCode="#,##0.00&quot;р.&quot;"/>
    <numFmt numFmtId="173" formatCode="_-* #,##0.0_р_._-;\-* #,##0.0_р_._-;_-* &quot;-&quot;?_р_._-;_-@_-"/>
    <numFmt numFmtId="174" formatCode="[$$-409]#,##0_ ;\-[$$-409]#,##0\ "/>
    <numFmt numFmtId="175" formatCode="#,##0.0&quot;р.&quot;;\-#,##0.0&quot;р.&quot;"/>
    <numFmt numFmtId="176" formatCode="[$$-409]#,##0.0_ ;\-[$$-409]#,##0.0\ "/>
    <numFmt numFmtId="177" formatCode="[$$-409]#,##0"/>
    <numFmt numFmtId="178" formatCode="_-* #,##0_р_._-;\-* #,##0_р_._-;_-* &quot;-&quot;??_р_._-;_-@_-"/>
    <numFmt numFmtId="179" formatCode="_-* #,##0.000_р_._-;\-* #,##0.000_р_._-;_-* &quot;-&quot;??_р_._-;_-@_-"/>
    <numFmt numFmtId="180" formatCode="[$$-409]#,##0.00_ ;\-[$$-409]#,##0.00\ "/>
    <numFmt numFmtId="181" formatCode="#,##0.0"/>
    <numFmt numFmtId="182" formatCode="#,##0.0000"/>
    <numFmt numFmtId="183" formatCode="#,##0.000"/>
    <numFmt numFmtId="184" formatCode="_-* #,##0.0000_р_._-;\-* #,##0.0000_р_._-;_-* &quot;-&quot;??_р_._-;_-@_-"/>
    <numFmt numFmtId="185" formatCode="0.0000000"/>
    <numFmt numFmtId="186" formatCode="_-* #,##0.000_р_._-;\-* #,##0.000_р_._-;_-* &quot;-&quot;???_р_._-;_-@_-"/>
    <numFmt numFmtId="187" formatCode="_-* #,##0.0&quot;р.&quot;_-;\-* #,##0.0&quot;р.&quot;_-;_-* &quot;-&quot;?&quot;р.&quot;_-;_-@_-"/>
    <numFmt numFmtId="188" formatCode="_-* #,##0.000&quot;р.&quot;_-;\-* #,##0.000&quot;р.&quot;_-;_-* &quot;-&quot;???&quot;р.&quot;_-;_-@_-"/>
    <numFmt numFmtId="189" formatCode="[$-419]d\ mmm\ yy;@"/>
    <numFmt numFmtId="190" formatCode="mmm/yyyy"/>
    <numFmt numFmtId="191" formatCode="#,##0.00_р_."/>
    <numFmt numFmtId="192" formatCode="#,##0_р_."/>
    <numFmt numFmtId="193" formatCode="[$-419]d\-mmm\-yyyy;@"/>
    <numFmt numFmtId="194" formatCode="#,##0.0_р_.;\-#,##0.0_р_."/>
    <numFmt numFmtId="195" formatCode="0000"/>
    <numFmt numFmtId="196" formatCode="[$-FC19]d\ mmmm\ yyyy\ &quot;г.&quot;"/>
    <numFmt numFmtId="197" formatCode="[$-F800]dddd\,\ mmmm\ dd\,\ yyyy"/>
    <numFmt numFmtId="198" formatCode="[$-F400]h:mm:ss\ AM/PM"/>
    <numFmt numFmtId="199" formatCode="[$-FC19]dd\ mmmm\ yyyy\ \г\.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;[Red]\-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29" fillId="24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indent="1"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1" fontId="0" fillId="19" borderId="12" xfId="0" applyNumberFormat="1" applyFill="1" applyBorder="1" applyAlignment="1">
      <alignment horizontal="center"/>
    </xf>
    <xf numFmtId="0" fontId="0" fillId="19" borderId="13" xfId="0" applyFill="1" applyBorder="1" applyAlignment="1">
      <alignment/>
    </xf>
    <xf numFmtId="0" fontId="27" fillId="24" borderId="10" xfId="0" applyFont="1" applyFill="1" applyBorder="1" applyAlignment="1">
      <alignment horizontal="left" indent="1"/>
    </xf>
    <xf numFmtId="0" fontId="27" fillId="2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indent="1"/>
    </xf>
    <xf numFmtId="0" fontId="29" fillId="0" borderId="10" xfId="0" applyFont="1" applyBorder="1" applyAlignment="1">
      <alignment horizontal="left" indent="1"/>
    </xf>
    <xf numFmtId="194" fontId="29" fillId="0" borderId="1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14" fontId="27" fillId="24" borderId="15" xfId="0" applyNumberFormat="1" applyFont="1" applyFill="1" applyBorder="1" applyAlignment="1">
      <alignment/>
    </xf>
    <xf numFmtId="1" fontId="27" fillId="24" borderId="0" xfId="0" applyNumberFormat="1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27" fillId="24" borderId="15" xfId="0" applyFont="1" applyFill="1" applyBorder="1" applyAlignment="1">
      <alignment/>
    </xf>
    <xf numFmtId="1" fontId="27" fillId="24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7" fillId="24" borderId="15" xfId="0" applyFont="1" applyFill="1" applyBorder="1" applyAlignment="1">
      <alignment horizontal="right"/>
    </xf>
    <xf numFmtId="0" fontId="27" fillId="24" borderId="16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27" fillId="24" borderId="17" xfId="0" applyFont="1" applyFill="1" applyBorder="1" applyAlignment="1">
      <alignment horizontal="right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 indent="1"/>
    </xf>
    <xf numFmtId="194" fontId="27" fillId="24" borderId="10" xfId="0" applyNumberFormat="1" applyFont="1" applyFill="1" applyBorder="1" applyAlignment="1">
      <alignment/>
    </xf>
    <xf numFmtId="0" fontId="27" fillId="24" borderId="18" xfId="0" applyFont="1" applyFill="1" applyBorder="1" applyAlignment="1">
      <alignment horizontal="left" indent="1"/>
    </xf>
    <xf numFmtId="0" fontId="31" fillId="19" borderId="19" xfId="0" applyFont="1" applyFill="1" applyBorder="1" applyAlignment="1">
      <alignment horizontal="center"/>
    </xf>
    <xf numFmtId="0" fontId="31" fillId="19" borderId="20" xfId="0" applyFont="1" applyFill="1" applyBorder="1" applyAlignment="1">
      <alignment horizontal="center"/>
    </xf>
    <xf numFmtId="0" fontId="31" fillId="19" borderId="21" xfId="0" applyFont="1" applyFill="1" applyBorder="1" applyAlignment="1">
      <alignment horizontal="center"/>
    </xf>
    <xf numFmtId="0" fontId="31" fillId="19" borderId="13" xfId="0" applyFont="1" applyFill="1" applyBorder="1" applyAlignment="1">
      <alignment/>
    </xf>
    <xf numFmtId="0" fontId="26" fillId="24" borderId="11" xfId="0" applyFont="1" applyFill="1" applyBorder="1" applyAlignment="1">
      <alignment horizontal="left"/>
    </xf>
    <xf numFmtId="0" fontId="26" fillId="24" borderId="12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32" fillId="24" borderId="14" xfId="0" applyFont="1" applyFill="1" applyBorder="1" applyAlignment="1">
      <alignment/>
    </xf>
    <xf numFmtId="0" fontId="35" fillId="24" borderId="14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5" fillId="24" borderId="14" xfId="0" applyFont="1" applyFill="1" applyBorder="1" applyAlignment="1">
      <alignment/>
    </xf>
    <xf numFmtId="0" fontId="33" fillId="24" borderId="14" xfId="42" applyFont="1" applyFill="1" applyBorder="1" applyAlignment="1" applyProtection="1">
      <alignment horizontal="left"/>
      <protection/>
    </xf>
    <xf numFmtId="0" fontId="34" fillId="24" borderId="22" xfId="0" applyFont="1" applyFill="1" applyBorder="1" applyAlignment="1">
      <alignment/>
    </xf>
    <xf numFmtId="0" fontId="34" fillId="24" borderId="16" xfId="0" applyFont="1" applyFill="1" applyBorder="1" applyAlignment="1">
      <alignment/>
    </xf>
    <xf numFmtId="0" fontId="34" fillId="24" borderId="17" xfId="0" applyFont="1" applyFill="1" applyBorder="1" applyAlignment="1">
      <alignment/>
    </xf>
    <xf numFmtId="0" fontId="27" fillId="24" borderId="23" xfId="0" applyFont="1" applyFill="1" applyBorder="1" applyAlignment="1">
      <alignment horizontal="left" indent="1"/>
    </xf>
    <xf numFmtId="1" fontId="27" fillId="24" borderId="10" xfId="0" applyNumberFormat="1" applyFont="1" applyFill="1" applyBorder="1" applyAlignment="1">
      <alignment horizontal="left" indent="1"/>
    </xf>
    <xf numFmtId="194" fontId="27" fillId="24" borderId="24" xfId="0" applyNumberFormat="1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left" indent="1"/>
    </xf>
    <xf numFmtId="0" fontId="29" fillId="24" borderId="10" xfId="0" applyFont="1" applyFill="1" applyBorder="1" applyAlignment="1">
      <alignment horizontal="left" indent="1"/>
    </xf>
    <xf numFmtId="194" fontId="29" fillId="24" borderId="10" xfId="0" applyNumberFormat="1" applyFont="1" applyFill="1" applyBorder="1" applyAlignment="1">
      <alignment/>
    </xf>
    <xf numFmtId="0" fontId="40" fillId="24" borderId="10" xfId="0" applyNumberFormat="1" applyFont="1" applyFill="1" applyBorder="1" applyAlignment="1">
      <alignment horizontal="left" vertical="top" wrapText="1"/>
    </xf>
    <xf numFmtId="0" fontId="40" fillId="24" borderId="10" xfId="0" applyNumberFormat="1" applyFont="1" applyFill="1" applyBorder="1" applyAlignment="1">
      <alignment horizontal="left" vertical="top"/>
    </xf>
    <xf numFmtId="204" fontId="40" fillId="24" borderId="10" xfId="0" applyNumberFormat="1" applyFont="1" applyFill="1" applyBorder="1" applyAlignment="1">
      <alignment horizontal="right" vertical="top"/>
    </xf>
    <xf numFmtId="4" fontId="40" fillId="24" borderId="10" xfId="0" applyNumberFormat="1" applyFont="1" applyFill="1" applyBorder="1" applyAlignment="1">
      <alignment horizontal="right" vertical="top" wrapText="1"/>
    </xf>
    <xf numFmtId="0" fontId="41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1" fillId="24" borderId="10" xfId="0" applyFont="1" applyFill="1" applyBorder="1" applyAlignment="1">
      <alignment/>
    </xf>
    <xf numFmtId="0" fontId="15" fillId="19" borderId="25" xfId="0" applyNumberFormat="1" applyFont="1" applyFill="1" applyBorder="1" applyAlignment="1">
      <alignment horizontal="center" vertical="center" wrapText="1"/>
    </xf>
    <xf numFmtId="0" fontId="15" fillId="19" borderId="26" xfId="0" applyNumberFormat="1" applyFont="1" applyFill="1" applyBorder="1" applyAlignment="1">
      <alignment horizontal="center" vertical="center" wrapText="1"/>
    </xf>
    <xf numFmtId="17" fontId="37" fillId="19" borderId="27" xfId="0" applyNumberFormat="1" applyFont="1" applyFill="1" applyBorder="1" applyAlignment="1">
      <alignment horizontal="center"/>
    </xf>
    <xf numFmtId="0" fontId="37" fillId="19" borderId="28" xfId="0" applyFont="1" applyFill="1" applyBorder="1" applyAlignment="1">
      <alignment horizontal="center"/>
    </xf>
    <xf numFmtId="0" fontId="15" fillId="19" borderId="29" xfId="0" applyNumberFormat="1" applyFont="1" applyFill="1" applyBorder="1" applyAlignment="1">
      <alignment horizontal="center" vertical="center"/>
    </xf>
    <xf numFmtId="0" fontId="15" fillId="19" borderId="30" xfId="0" applyNumberFormat="1" applyFont="1" applyFill="1" applyBorder="1" applyAlignment="1">
      <alignment horizontal="center" vertical="center"/>
    </xf>
    <xf numFmtId="0" fontId="15" fillId="19" borderId="31" xfId="0" applyNumberFormat="1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/>
    </xf>
    <xf numFmtId="0" fontId="15" fillId="19" borderId="33" xfId="0" applyNumberFormat="1" applyFont="1" applyFill="1" applyBorder="1" applyAlignment="1">
      <alignment horizontal="center" vertical="center" wrapText="1"/>
    </xf>
    <xf numFmtId="0" fontId="15" fillId="19" borderId="34" xfId="0" applyNumberFormat="1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/>
    </xf>
    <xf numFmtId="0" fontId="44" fillId="24" borderId="22" xfId="42" applyFont="1" applyFill="1" applyBorder="1" applyAlignment="1" applyProtection="1">
      <alignment horizontal="left"/>
      <protection/>
    </xf>
    <xf numFmtId="194" fontId="27" fillId="2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714375</xdr:colOff>
      <xdr:row>7</xdr:row>
      <xdr:rowOff>190500</xdr:rowOff>
    </xdr:to>
    <xdr:pic>
      <xdr:nvPicPr>
        <xdr:cNvPr id="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8100"/>
          <a:ext cx="1343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66675</xdr:rowOff>
    </xdr:from>
    <xdr:to>
      <xdr:col>3</xdr:col>
      <xdr:colOff>561975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6675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662"/>
  <sheetViews>
    <sheetView tabSelected="1" view="pageBreakPreview" zoomScale="125" zoomScaleNormal="130" zoomScaleSheetLayoutView="125" zoomScalePageLayoutView="0" workbookViewId="0" topLeftCell="A1">
      <selection activeCell="A10" sqref="A10"/>
    </sheetView>
  </sheetViews>
  <sheetFormatPr defaultColWidth="10.875" defaultRowHeight="12.75"/>
  <cols>
    <col min="1" max="1" width="23.375" style="0" customWidth="1"/>
    <col min="2" max="2" width="24.125" style="0" customWidth="1"/>
    <col min="3" max="3" width="30.00390625" style="0" customWidth="1"/>
    <col min="4" max="4" width="12.00390625" style="1" customWidth="1"/>
    <col min="5" max="5" width="8.25390625" style="0" customWidth="1"/>
    <col min="6" max="6" width="26.75390625" style="0" customWidth="1"/>
  </cols>
  <sheetData>
    <row r="1" spans="1:6" ht="4.5" customHeight="1">
      <c r="A1" s="9"/>
      <c r="B1" s="10"/>
      <c r="C1" s="10"/>
      <c r="D1" s="11"/>
      <c r="E1" s="10"/>
      <c r="F1" s="12"/>
    </row>
    <row r="2" spans="1:6" ht="12.75" customHeight="1">
      <c r="A2" s="19" t="s">
        <v>581</v>
      </c>
      <c r="B2" s="20" t="s">
        <v>580</v>
      </c>
      <c r="C2" s="20"/>
      <c r="D2" s="21"/>
      <c r="E2" s="20"/>
      <c r="F2" s="22">
        <f ca="1">TODAY()</f>
        <v>40103</v>
      </c>
    </row>
    <row r="3" spans="1:6" ht="12.75" customHeight="1">
      <c r="A3" s="19" t="s">
        <v>582</v>
      </c>
      <c r="B3" s="20" t="s">
        <v>583</v>
      </c>
      <c r="C3" s="20"/>
      <c r="D3" s="23"/>
      <c r="E3" s="20"/>
      <c r="F3" s="22"/>
    </row>
    <row r="4" spans="1:6" ht="12.75" customHeight="1">
      <c r="A4" s="24" t="s">
        <v>584</v>
      </c>
      <c r="B4" s="21"/>
      <c r="C4" s="20"/>
      <c r="D4" s="23"/>
      <c r="E4" s="20"/>
      <c r="F4" s="25"/>
    </row>
    <row r="5" spans="1:6" ht="12.75" customHeight="1">
      <c r="A5" s="24" t="s">
        <v>1217</v>
      </c>
      <c r="B5" s="21" t="s">
        <v>1216</v>
      </c>
      <c r="C5" s="20"/>
      <c r="D5" s="26"/>
      <c r="E5" s="20"/>
      <c r="F5" s="25"/>
    </row>
    <row r="6" spans="1:6" ht="12.75" customHeight="1">
      <c r="A6" s="24" t="s">
        <v>586</v>
      </c>
      <c r="B6" s="20" t="s">
        <v>1111</v>
      </c>
      <c r="C6" s="20"/>
      <c r="D6" s="27"/>
      <c r="E6" s="20"/>
      <c r="F6" s="25"/>
    </row>
    <row r="7" spans="1:6" ht="12.75" customHeight="1">
      <c r="A7" s="28" t="s">
        <v>587</v>
      </c>
      <c r="B7" s="20" t="s">
        <v>589</v>
      </c>
      <c r="C7" s="20"/>
      <c r="D7" s="26"/>
      <c r="E7" s="20"/>
      <c r="F7" s="29"/>
    </row>
    <row r="8" spans="1:6" ht="18" customHeight="1" thickBot="1">
      <c r="A8" s="83" t="s">
        <v>1218</v>
      </c>
      <c r="B8" s="82" t="s">
        <v>1215</v>
      </c>
      <c r="C8" s="30"/>
      <c r="D8" s="31"/>
      <c r="E8" s="30"/>
      <c r="F8" s="32"/>
    </row>
    <row r="9" spans="1:6" ht="13.5" thickBot="1">
      <c r="A9" s="37" t="s">
        <v>0</v>
      </c>
      <c r="B9" s="38" t="s">
        <v>590</v>
      </c>
      <c r="C9" s="38" t="s">
        <v>591</v>
      </c>
      <c r="D9" s="38" t="s">
        <v>592</v>
      </c>
      <c r="E9" s="38" t="s">
        <v>1</v>
      </c>
      <c r="F9" s="39" t="s">
        <v>593</v>
      </c>
    </row>
    <row r="10" spans="1:6" s="2" customFormat="1" ht="12.75" customHeight="1">
      <c r="A10" s="33" t="s">
        <v>382</v>
      </c>
      <c r="B10" s="34" t="s">
        <v>383</v>
      </c>
      <c r="C10" s="34" t="s">
        <v>384</v>
      </c>
      <c r="D10" s="34">
        <v>1696</v>
      </c>
      <c r="E10" s="35">
        <v>32</v>
      </c>
      <c r="F10" s="68"/>
    </row>
    <row r="11" spans="1:6" s="2" customFormat="1" ht="12.75" customHeight="1">
      <c r="A11" s="33" t="s">
        <v>33</v>
      </c>
      <c r="B11" s="34" t="s">
        <v>1197</v>
      </c>
      <c r="C11" s="36" t="s">
        <v>51</v>
      </c>
      <c r="D11" s="34">
        <v>62</v>
      </c>
      <c r="E11" s="35" t="s">
        <v>1219</v>
      </c>
      <c r="F11" s="68" t="s">
        <v>1198</v>
      </c>
    </row>
    <row r="12" spans="1:6" s="2" customFormat="1" ht="12.75" customHeight="1">
      <c r="A12" s="33" t="s">
        <v>33</v>
      </c>
      <c r="B12" s="34" t="s">
        <v>1197</v>
      </c>
      <c r="C12" s="36" t="s">
        <v>1199</v>
      </c>
      <c r="D12" s="34"/>
      <c r="E12" s="35" t="s">
        <v>1219</v>
      </c>
      <c r="F12" s="68" t="s">
        <v>1200</v>
      </c>
    </row>
    <row r="13" spans="1:6" ht="12.75" customHeight="1">
      <c r="A13" s="33" t="s">
        <v>33</v>
      </c>
      <c r="B13" s="34" t="s">
        <v>284</v>
      </c>
      <c r="C13" s="36" t="s">
        <v>285</v>
      </c>
      <c r="D13" s="34">
        <v>8</v>
      </c>
      <c r="E13" s="35">
        <v>90</v>
      </c>
      <c r="F13" s="68"/>
    </row>
    <row r="14" spans="1:6" ht="12.75" customHeight="1">
      <c r="A14" s="33" t="s">
        <v>33</v>
      </c>
      <c r="B14" s="34" t="s">
        <v>284</v>
      </c>
      <c r="C14" s="36" t="s">
        <v>286</v>
      </c>
      <c r="D14" s="34">
        <v>20</v>
      </c>
      <c r="E14" s="35">
        <v>90</v>
      </c>
      <c r="F14" s="68"/>
    </row>
    <row r="15" spans="1:6" ht="12.75" customHeight="1">
      <c r="A15" s="33" t="s">
        <v>33</v>
      </c>
      <c r="B15" s="34" t="s">
        <v>284</v>
      </c>
      <c r="C15" s="36" t="s">
        <v>294</v>
      </c>
      <c r="D15" s="34">
        <v>24</v>
      </c>
      <c r="E15" s="35">
        <v>90</v>
      </c>
      <c r="F15" s="68"/>
    </row>
    <row r="16" spans="1:6" s="2" customFormat="1" ht="12.75" customHeight="1">
      <c r="A16" s="33" t="s">
        <v>33</v>
      </c>
      <c r="B16" s="34" t="s">
        <v>284</v>
      </c>
      <c r="C16" s="34" t="s">
        <v>287</v>
      </c>
      <c r="D16" s="34">
        <v>24</v>
      </c>
      <c r="E16" s="35">
        <v>90</v>
      </c>
      <c r="F16" s="68"/>
    </row>
    <row r="17" spans="1:6" s="2" customFormat="1" ht="12.75" customHeight="1">
      <c r="A17" s="33" t="s">
        <v>33</v>
      </c>
      <c r="B17" s="34" t="s">
        <v>284</v>
      </c>
      <c r="C17" s="34" t="s">
        <v>288</v>
      </c>
      <c r="D17" s="34">
        <v>25</v>
      </c>
      <c r="E17" s="35">
        <v>90</v>
      </c>
      <c r="F17" s="68"/>
    </row>
    <row r="18" spans="1:6" s="2" customFormat="1" ht="12.75" customHeight="1">
      <c r="A18" s="33" t="s">
        <v>33</v>
      </c>
      <c r="B18" s="34" t="s">
        <v>284</v>
      </c>
      <c r="C18" s="34" t="s">
        <v>289</v>
      </c>
      <c r="D18" s="34">
        <v>27</v>
      </c>
      <c r="E18" s="35">
        <v>90</v>
      </c>
      <c r="F18" s="68"/>
    </row>
    <row r="19" spans="1:6" s="2" customFormat="1" ht="12.75" customHeight="1">
      <c r="A19" s="33" t="s">
        <v>156</v>
      </c>
      <c r="B19" s="34" t="s">
        <v>465</v>
      </c>
      <c r="C19" s="34" t="s">
        <v>466</v>
      </c>
      <c r="D19" s="34">
        <v>140</v>
      </c>
      <c r="E19" s="35">
        <v>150</v>
      </c>
      <c r="F19" s="68"/>
    </row>
    <row r="20" spans="1:6" s="2" customFormat="1" ht="12.75" customHeight="1">
      <c r="A20" s="33" t="s">
        <v>1004</v>
      </c>
      <c r="B20" s="34" t="s">
        <v>154</v>
      </c>
      <c r="C20" s="34" t="s">
        <v>155</v>
      </c>
      <c r="D20" s="34">
        <v>72</v>
      </c>
      <c r="E20" s="35">
        <v>115</v>
      </c>
      <c r="F20" s="68"/>
    </row>
    <row r="21" spans="1:6" s="2" customFormat="1" ht="12.75" customHeight="1">
      <c r="A21" s="33" t="s">
        <v>1004</v>
      </c>
      <c r="B21" s="13" t="s">
        <v>154</v>
      </c>
      <c r="C21" s="34" t="s">
        <v>557</v>
      </c>
      <c r="D21" s="34">
        <v>126</v>
      </c>
      <c r="E21" s="35">
        <v>115</v>
      </c>
      <c r="F21" s="68"/>
    </row>
    <row r="22" spans="1:6" s="2" customFormat="1" ht="12.75" customHeight="1">
      <c r="A22" s="33" t="s">
        <v>1004</v>
      </c>
      <c r="B22" s="13" t="s">
        <v>154</v>
      </c>
      <c r="C22" s="34" t="s">
        <v>182</v>
      </c>
      <c r="D22" s="34">
        <v>146</v>
      </c>
      <c r="E22" s="35">
        <v>115</v>
      </c>
      <c r="F22" s="68"/>
    </row>
    <row r="23" spans="1:6" s="2" customFormat="1" ht="12.75" customHeight="1">
      <c r="A23" s="33" t="s">
        <v>33</v>
      </c>
      <c r="B23" s="34" t="s">
        <v>290</v>
      </c>
      <c r="C23" s="34" t="s">
        <v>291</v>
      </c>
      <c r="D23" s="34">
        <v>11</v>
      </c>
      <c r="E23" s="35">
        <v>90</v>
      </c>
      <c r="F23" s="68"/>
    </row>
    <row r="24" spans="1:6" s="2" customFormat="1" ht="12.75" customHeight="1">
      <c r="A24" s="33" t="s">
        <v>33</v>
      </c>
      <c r="B24" s="34" t="s">
        <v>290</v>
      </c>
      <c r="C24" s="34" t="s">
        <v>292</v>
      </c>
      <c r="D24" s="34">
        <v>14</v>
      </c>
      <c r="E24" s="35">
        <v>90</v>
      </c>
      <c r="F24" s="68"/>
    </row>
    <row r="25" spans="1:6" s="2" customFormat="1" ht="12.75" customHeight="1">
      <c r="A25" s="33" t="s">
        <v>33</v>
      </c>
      <c r="B25" s="34" t="s">
        <v>290</v>
      </c>
      <c r="C25" s="34" t="s">
        <v>293</v>
      </c>
      <c r="D25" s="34">
        <v>22</v>
      </c>
      <c r="E25" s="35">
        <v>90</v>
      </c>
      <c r="F25" s="68"/>
    </row>
    <row r="26" spans="1:6" s="2" customFormat="1" ht="12.75" customHeight="1">
      <c r="A26" s="33" t="s">
        <v>33</v>
      </c>
      <c r="B26" s="34" t="s">
        <v>290</v>
      </c>
      <c r="C26" s="34" t="s">
        <v>295</v>
      </c>
      <c r="D26" s="34">
        <v>25</v>
      </c>
      <c r="E26" s="35">
        <v>90</v>
      </c>
      <c r="F26" s="68"/>
    </row>
    <row r="27" spans="1:6" s="2" customFormat="1" ht="12.75" customHeight="1">
      <c r="A27" s="33" t="s">
        <v>33</v>
      </c>
      <c r="B27" s="34" t="s">
        <v>117</v>
      </c>
      <c r="C27" s="34" t="s">
        <v>66</v>
      </c>
      <c r="D27" s="34">
        <v>142</v>
      </c>
      <c r="E27" s="35">
        <v>90</v>
      </c>
      <c r="F27" s="68"/>
    </row>
    <row r="28" spans="1:6" s="2" customFormat="1" ht="12.75" customHeight="1">
      <c r="A28" s="33" t="s">
        <v>33</v>
      </c>
      <c r="B28" s="34" t="s">
        <v>79</v>
      </c>
      <c r="C28" s="34" t="s">
        <v>373</v>
      </c>
      <c r="D28" s="34">
        <v>128</v>
      </c>
      <c r="E28" s="35">
        <v>60</v>
      </c>
      <c r="F28" s="68" t="s">
        <v>52</v>
      </c>
    </row>
    <row r="29" spans="1:6" s="2" customFormat="1" ht="12.75" customHeight="1">
      <c r="A29" s="33" t="s">
        <v>33</v>
      </c>
      <c r="B29" s="34" t="s">
        <v>34</v>
      </c>
      <c r="C29" s="34" t="s">
        <v>374</v>
      </c>
      <c r="D29" s="34">
        <v>646</v>
      </c>
      <c r="E29" s="35">
        <v>60</v>
      </c>
      <c r="F29" s="68" t="s">
        <v>73</v>
      </c>
    </row>
    <row r="30" spans="1:6" s="2" customFormat="1" ht="12.75" customHeight="1">
      <c r="A30" s="33" t="s">
        <v>33</v>
      </c>
      <c r="B30" s="34" t="s">
        <v>34</v>
      </c>
      <c r="C30" s="34" t="s">
        <v>63</v>
      </c>
      <c r="D30" s="34">
        <v>15</v>
      </c>
      <c r="E30" s="35">
        <v>60</v>
      </c>
      <c r="F30" s="68" t="s">
        <v>70</v>
      </c>
    </row>
    <row r="31" spans="1:6" s="2" customFormat="1" ht="12.75" customHeight="1">
      <c r="A31" s="33" t="s">
        <v>33</v>
      </c>
      <c r="B31" s="34" t="s">
        <v>34</v>
      </c>
      <c r="C31" s="34" t="s">
        <v>57</v>
      </c>
      <c r="D31" s="34">
        <f>397-122</f>
        <v>275</v>
      </c>
      <c r="E31" s="35">
        <v>60</v>
      </c>
      <c r="F31" s="68"/>
    </row>
    <row r="32" spans="1:6" s="2" customFormat="1" ht="12.75" customHeight="1">
      <c r="A32" s="33" t="s">
        <v>33</v>
      </c>
      <c r="B32" s="34" t="s">
        <v>34</v>
      </c>
      <c r="C32" s="34" t="s">
        <v>55</v>
      </c>
      <c r="D32" s="34">
        <v>202</v>
      </c>
      <c r="E32" s="35">
        <v>60</v>
      </c>
      <c r="F32" s="68" t="s">
        <v>71</v>
      </c>
    </row>
    <row r="33" spans="1:6" s="2" customFormat="1" ht="12.75" customHeight="1">
      <c r="A33" s="33" t="s">
        <v>33</v>
      </c>
      <c r="B33" s="34" t="s">
        <v>1208</v>
      </c>
      <c r="C33" s="34" t="s">
        <v>1209</v>
      </c>
      <c r="D33" s="34">
        <v>72</v>
      </c>
      <c r="E33" s="84" t="s">
        <v>1219</v>
      </c>
      <c r="F33" s="68"/>
    </row>
    <row r="34" spans="1:6" s="2" customFormat="1" ht="12.75" customHeight="1">
      <c r="A34" s="33" t="s">
        <v>33</v>
      </c>
      <c r="B34" s="34" t="s">
        <v>296</v>
      </c>
      <c r="C34" s="34" t="s">
        <v>297</v>
      </c>
      <c r="D34" s="34">
        <v>9</v>
      </c>
      <c r="E34" s="35">
        <v>125</v>
      </c>
      <c r="F34" s="68"/>
    </row>
    <row r="35" spans="1:6" s="2" customFormat="1" ht="12.75" customHeight="1">
      <c r="A35" s="33" t="s">
        <v>33</v>
      </c>
      <c r="B35" s="34" t="s">
        <v>296</v>
      </c>
      <c r="C35" s="34" t="s">
        <v>1211</v>
      </c>
      <c r="D35" s="34">
        <v>95</v>
      </c>
      <c r="E35" s="35">
        <v>125</v>
      </c>
      <c r="F35" s="68"/>
    </row>
    <row r="36" spans="1:6" s="2" customFormat="1" ht="12.75" customHeight="1">
      <c r="A36" s="33" t="s">
        <v>33</v>
      </c>
      <c r="B36" s="34" t="s">
        <v>296</v>
      </c>
      <c r="C36" s="34" t="s">
        <v>1210</v>
      </c>
      <c r="D36" s="34">
        <v>128</v>
      </c>
      <c r="E36" s="35">
        <v>125</v>
      </c>
      <c r="F36" s="68"/>
    </row>
    <row r="37" spans="1:6" s="2" customFormat="1" ht="12.75" customHeight="1">
      <c r="A37" s="33" t="s">
        <v>33</v>
      </c>
      <c r="B37" s="34" t="s">
        <v>105</v>
      </c>
      <c r="C37" s="34" t="s">
        <v>62</v>
      </c>
      <c r="D37" s="34">
        <v>178</v>
      </c>
      <c r="E37" s="35">
        <v>60</v>
      </c>
      <c r="F37" s="68" t="s">
        <v>68</v>
      </c>
    </row>
    <row r="38" spans="1:6" s="2" customFormat="1" ht="12.75" customHeight="1">
      <c r="A38" s="33" t="s">
        <v>33</v>
      </c>
      <c r="B38" s="34" t="s">
        <v>547</v>
      </c>
      <c r="C38" s="34" t="s">
        <v>538</v>
      </c>
      <c r="D38" s="34">
        <v>148</v>
      </c>
      <c r="E38" s="35">
        <v>32</v>
      </c>
      <c r="F38" s="68"/>
    </row>
    <row r="39" spans="1:6" s="2" customFormat="1" ht="12.75" customHeight="1">
      <c r="A39" s="33" t="s">
        <v>33</v>
      </c>
      <c r="B39" s="34" t="s">
        <v>547</v>
      </c>
      <c r="C39" s="34" t="s">
        <v>548</v>
      </c>
      <c r="D39" s="34">
        <v>172</v>
      </c>
      <c r="E39" s="35">
        <v>32</v>
      </c>
      <c r="F39" s="68"/>
    </row>
    <row r="40" spans="1:6" s="2" customFormat="1" ht="12.75" customHeight="1">
      <c r="A40" s="33" t="s">
        <v>156</v>
      </c>
      <c r="B40" s="34" t="s">
        <v>981</v>
      </c>
      <c r="C40" s="34" t="s">
        <v>264</v>
      </c>
      <c r="D40" s="34">
        <v>59</v>
      </c>
      <c r="E40" s="35">
        <v>55</v>
      </c>
      <c r="F40" s="68"/>
    </row>
    <row r="41" spans="1:6" s="2" customFormat="1" ht="12.75" customHeight="1">
      <c r="A41" s="33" t="s">
        <v>156</v>
      </c>
      <c r="B41" s="34" t="s">
        <v>1201</v>
      </c>
      <c r="C41" s="34" t="s">
        <v>1202</v>
      </c>
      <c r="D41" s="34">
        <v>1223</v>
      </c>
      <c r="E41" s="35">
        <v>60</v>
      </c>
      <c r="F41" s="68" t="s">
        <v>1203</v>
      </c>
    </row>
    <row r="42" spans="1:6" s="2" customFormat="1" ht="12.75" customHeight="1">
      <c r="A42" s="33" t="s">
        <v>33</v>
      </c>
      <c r="B42" s="34" t="s">
        <v>80</v>
      </c>
      <c r="C42" s="34" t="s">
        <v>53</v>
      </c>
      <c r="D42" s="34">
        <v>40</v>
      </c>
      <c r="E42" s="35">
        <v>40</v>
      </c>
      <c r="F42" s="68" t="s">
        <v>54</v>
      </c>
    </row>
    <row r="43" spans="1:6" s="2" customFormat="1" ht="12.75" customHeight="1">
      <c r="A43" s="33" t="s">
        <v>33</v>
      </c>
      <c r="B43" s="34" t="s">
        <v>80</v>
      </c>
      <c r="C43" s="34" t="s">
        <v>55</v>
      </c>
      <c r="D43" s="34">
        <v>232</v>
      </c>
      <c r="E43" s="35">
        <v>40</v>
      </c>
      <c r="F43" s="68" t="s">
        <v>56</v>
      </c>
    </row>
    <row r="44" spans="1:6" s="2" customFormat="1" ht="12.75" customHeight="1">
      <c r="A44" s="33" t="s">
        <v>33</v>
      </c>
      <c r="B44" s="34" t="s">
        <v>298</v>
      </c>
      <c r="C44" s="34" t="s">
        <v>299</v>
      </c>
      <c r="D44" s="34">
        <v>24</v>
      </c>
      <c r="E44" s="35">
        <v>120</v>
      </c>
      <c r="F44" s="68"/>
    </row>
    <row r="45" spans="1:6" s="2" customFormat="1" ht="12.75" customHeight="1">
      <c r="A45" s="33" t="s">
        <v>578</v>
      </c>
      <c r="B45" s="34" t="s">
        <v>81</v>
      </c>
      <c r="C45" s="34" t="s">
        <v>579</v>
      </c>
      <c r="D45" s="34">
        <v>905</v>
      </c>
      <c r="E45" s="35">
        <v>35</v>
      </c>
      <c r="F45" s="68"/>
    </row>
    <row r="46" spans="1:6" s="2" customFormat="1" ht="12.75" customHeight="1">
      <c r="A46" s="33" t="s">
        <v>1004</v>
      </c>
      <c r="B46" s="34" t="s">
        <v>81</v>
      </c>
      <c r="C46" s="34" t="s">
        <v>508</v>
      </c>
      <c r="D46" s="34">
        <v>846</v>
      </c>
      <c r="E46" s="35">
        <v>40</v>
      </c>
      <c r="F46" s="68"/>
    </row>
    <row r="47" spans="1:6" s="2" customFormat="1" ht="12.75" customHeight="1">
      <c r="A47" s="33" t="s">
        <v>339</v>
      </c>
      <c r="B47" s="34" t="s">
        <v>81</v>
      </c>
      <c r="C47" s="34" t="s">
        <v>354</v>
      </c>
      <c r="D47" s="34">
        <v>184</v>
      </c>
      <c r="E47" s="35">
        <v>35</v>
      </c>
      <c r="F47" s="68"/>
    </row>
    <row r="48" spans="1:6" s="2" customFormat="1" ht="12.75" customHeight="1">
      <c r="A48" s="33" t="s">
        <v>339</v>
      </c>
      <c r="B48" s="34" t="s">
        <v>81</v>
      </c>
      <c r="C48" s="34" t="s">
        <v>355</v>
      </c>
      <c r="D48" s="34">
        <v>194</v>
      </c>
      <c r="E48" s="35">
        <v>35</v>
      </c>
      <c r="F48" s="68"/>
    </row>
    <row r="49" spans="1:6" s="2" customFormat="1" ht="12.75" customHeight="1">
      <c r="A49" s="33" t="s">
        <v>339</v>
      </c>
      <c r="B49" s="34" t="s">
        <v>81</v>
      </c>
      <c r="C49" s="36" t="s">
        <v>356</v>
      </c>
      <c r="D49" s="34">
        <v>200</v>
      </c>
      <c r="E49" s="35">
        <v>35</v>
      </c>
      <c r="F49" s="68"/>
    </row>
    <row r="50" spans="1:6" s="2" customFormat="1" ht="12.75" customHeight="1">
      <c r="A50" s="33" t="s">
        <v>339</v>
      </c>
      <c r="B50" s="34" t="s">
        <v>81</v>
      </c>
      <c r="C50" s="36" t="s">
        <v>357</v>
      </c>
      <c r="D50" s="34">
        <v>208</v>
      </c>
      <c r="E50" s="35">
        <v>35</v>
      </c>
      <c r="F50" s="68"/>
    </row>
    <row r="51" spans="1:6" s="2" customFormat="1" ht="12.75" customHeight="1">
      <c r="A51" s="33" t="s">
        <v>156</v>
      </c>
      <c r="B51" s="34" t="s">
        <v>81</v>
      </c>
      <c r="C51" s="34" t="s">
        <v>982</v>
      </c>
      <c r="D51" s="34">
        <v>231</v>
      </c>
      <c r="E51" s="35">
        <v>32</v>
      </c>
      <c r="F51" s="68"/>
    </row>
    <row r="52" spans="1:6" s="2" customFormat="1" ht="12.75" customHeight="1">
      <c r="A52" s="33" t="s">
        <v>156</v>
      </c>
      <c r="B52" s="34" t="s">
        <v>81</v>
      </c>
      <c r="C52" s="34" t="s">
        <v>983</v>
      </c>
      <c r="D52" s="34">
        <v>293</v>
      </c>
      <c r="E52" s="35">
        <v>32</v>
      </c>
      <c r="F52" s="68"/>
    </row>
    <row r="53" spans="1:6" s="2" customFormat="1" ht="12.75" customHeight="1">
      <c r="A53" s="33" t="s">
        <v>156</v>
      </c>
      <c r="B53" s="34" t="s">
        <v>81</v>
      </c>
      <c r="C53" s="34" t="s">
        <v>984</v>
      </c>
      <c r="D53" s="34">
        <v>310</v>
      </c>
      <c r="E53" s="35">
        <v>32</v>
      </c>
      <c r="F53" s="68"/>
    </row>
    <row r="54" spans="1:6" s="2" customFormat="1" ht="12.75" customHeight="1">
      <c r="A54" s="33" t="s">
        <v>156</v>
      </c>
      <c r="B54" s="34" t="s">
        <v>81</v>
      </c>
      <c r="C54" s="34" t="s">
        <v>984</v>
      </c>
      <c r="D54" s="34">
        <v>310</v>
      </c>
      <c r="E54" s="35">
        <v>32</v>
      </c>
      <c r="F54" s="68"/>
    </row>
    <row r="55" spans="1:6" s="2" customFormat="1" ht="12.75" customHeight="1">
      <c r="A55" s="33" t="s">
        <v>33</v>
      </c>
      <c r="B55" s="34" t="s">
        <v>81</v>
      </c>
      <c r="C55" s="34" t="s">
        <v>494</v>
      </c>
      <c r="D55" s="34">
        <v>221</v>
      </c>
      <c r="E55" s="35">
        <v>32</v>
      </c>
      <c r="F55" s="68"/>
    </row>
    <row r="56" spans="1:6" s="2" customFormat="1" ht="12.75" customHeight="1">
      <c r="A56" s="33" t="s">
        <v>156</v>
      </c>
      <c r="B56" s="34" t="s">
        <v>81</v>
      </c>
      <c r="C56" s="34" t="s">
        <v>479</v>
      </c>
      <c r="D56" s="34">
        <v>485</v>
      </c>
      <c r="E56" s="35">
        <v>32</v>
      </c>
      <c r="F56" s="68"/>
    </row>
    <row r="57" spans="1:6" s="2" customFormat="1" ht="12.75" customHeight="1">
      <c r="A57" s="33" t="s">
        <v>156</v>
      </c>
      <c r="B57" s="34" t="s">
        <v>81</v>
      </c>
      <c r="C57" s="34" t="s">
        <v>570</v>
      </c>
      <c r="D57" s="13">
        <v>251</v>
      </c>
      <c r="E57" s="35">
        <v>32</v>
      </c>
      <c r="F57" s="68"/>
    </row>
    <row r="58" spans="1:6" s="2" customFormat="1" ht="12.75" customHeight="1">
      <c r="A58" s="33" t="s">
        <v>156</v>
      </c>
      <c r="B58" s="34" t="s">
        <v>81</v>
      </c>
      <c r="C58" s="34" t="s">
        <v>571</v>
      </c>
      <c r="D58" s="13">
        <v>338</v>
      </c>
      <c r="E58" s="35">
        <v>32</v>
      </c>
      <c r="F58" s="68"/>
    </row>
    <row r="59" spans="1:6" s="2" customFormat="1" ht="12.75" customHeight="1">
      <c r="A59" s="33" t="s">
        <v>33</v>
      </c>
      <c r="B59" s="34" t="s">
        <v>81</v>
      </c>
      <c r="C59" s="34" t="s">
        <v>397</v>
      </c>
      <c r="D59" s="34">
        <v>358</v>
      </c>
      <c r="E59" s="35">
        <v>32</v>
      </c>
      <c r="F59" s="68"/>
    </row>
    <row r="60" spans="1:6" s="2" customFormat="1" ht="12.75" customHeight="1">
      <c r="A60" s="33" t="s">
        <v>156</v>
      </c>
      <c r="B60" s="34" t="s">
        <v>81</v>
      </c>
      <c r="C60" s="34" t="s">
        <v>476</v>
      </c>
      <c r="D60" s="34">
        <v>1234</v>
      </c>
      <c r="E60" s="35">
        <v>32</v>
      </c>
      <c r="F60" s="68"/>
    </row>
    <row r="61" spans="1:6" s="2" customFormat="1" ht="12.75" customHeight="1">
      <c r="A61" s="33" t="s">
        <v>1131</v>
      </c>
      <c r="B61" s="34" t="s">
        <v>81</v>
      </c>
      <c r="C61" s="34" t="s">
        <v>363</v>
      </c>
      <c r="D61" s="34">
        <v>570</v>
      </c>
      <c r="E61" s="35">
        <v>35</v>
      </c>
      <c r="F61" s="68"/>
    </row>
    <row r="62" spans="1:6" s="2" customFormat="1" ht="12.75" customHeight="1">
      <c r="A62" s="33" t="s">
        <v>156</v>
      </c>
      <c r="B62" s="34" t="s">
        <v>81</v>
      </c>
      <c r="C62" s="34" t="s">
        <v>999</v>
      </c>
      <c r="D62" s="34">
        <v>20</v>
      </c>
      <c r="E62" s="35"/>
      <c r="F62" s="68"/>
    </row>
    <row r="63" spans="1:6" s="2" customFormat="1" ht="12.75" customHeight="1">
      <c r="A63" s="33" t="s">
        <v>156</v>
      </c>
      <c r="B63" s="34" t="s">
        <v>81</v>
      </c>
      <c r="C63" s="34" t="s">
        <v>1000</v>
      </c>
      <c r="D63" s="34">
        <v>31</v>
      </c>
      <c r="E63" s="35"/>
      <c r="F63" s="68"/>
    </row>
    <row r="64" spans="1:6" s="2" customFormat="1" ht="12.75" customHeight="1">
      <c r="A64" s="33" t="s">
        <v>156</v>
      </c>
      <c r="B64" s="34" t="s">
        <v>81</v>
      </c>
      <c r="C64" s="34" t="s">
        <v>1001</v>
      </c>
      <c r="D64" s="34">
        <v>32</v>
      </c>
      <c r="E64" s="35"/>
      <c r="F64" s="68"/>
    </row>
    <row r="65" spans="1:6" s="2" customFormat="1" ht="12.75" customHeight="1">
      <c r="A65" s="33" t="s">
        <v>156</v>
      </c>
      <c r="B65" s="34" t="s">
        <v>81</v>
      </c>
      <c r="C65" s="34" t="s">
        <v>1002</v>
      </c>
      <c r="D65" s="34">
        <v>33</v>
      </c>
      <c r="E65" s="35"/>
      <c r="F65" s="68"/>
    </row>
    <row r="66" spans="1:6" s="2" customFormat="1" ht="12.75" customHeight="1">
      <c r="A66" s="33" t="s">
        <v>156</v>
      </c>
      <c r="B66" s="34" t="s">
        <v>81</v>
      </c>
      <c r="C66" s="34" t="s">
        <v>434</v>
      </c>
      <c r="D66" s="34">
        <v>69</v>
      </c>
      <c r="E66" s="35">
        <v>32</v>
      </c>
      <c r="F66" s="68"/>
    </row>
    <row r="67" spans="1:6" s="2" customFormat="1" ht="12.75" customHeight="1">
      <c r="A67" s="33" t="s">
        <v>156</v>
      </c>
      <c r="B67" s="34" t="s">
        <v>81</v>
      </c>
      <c r="C67" s="34" t="s">
        <v>435</v>
      </c>
      <c r="D67" s="34">
        <v>74</v>
      </c>
      <c r="E67" s="35">
        <v>32</v>
      </c>
      <c r="F67" s="68"/>
    </row>
    <row r="68" spans="1:6" s="2" customFormat="1" ht="12.75" customHeight="1">
      <c r="A68" s="33" t="s">
        <v>156</v>
      </c>
      <c r="B68" s="34" t="s">
        <v>81</v>
      </c>
      <c r="C68" s="34" t="s">
        <v>436</v>
      </c>
      <c r="D68" s="34">
        <v>78</v>
      </c>
      <c r="E68" s="35">
        <v>32</v>
      </c>
      <c r="F68" s="68"/>
    </row>
    <row r="69" spans="1:6" s="2" customFormat="1" ht="12.75" customHeight="1">
      <c r="A69" s="33" t="s">
        <v>156</v>
      </c>
      <c r="B69" s="34" t="s">
        <v>81</v>
      </c>
      <c r="C69" s="34" t="s">
        <v>1021</v>
      </c>
      <c r="D69" s="34">
        <v>91</v>
      </c>
      <c r="E69" s="35">
        <v>32</v>
      </c>
      <c r="F69" s="68"/>
    </row>
    <row r="70" spans="1:6" s="2" customFormat="1" ht="12.75" customHeight="1">
      <c r="A70" s="33" t="s">
        <v>1131</v>
      </c>
      <c r="B70" s="34" t="s">
        <v>39</v>
      </c>
      <c r="C70" s="34" t="s">
        <v>506</v>
      </c>
      <c r="D70" s="34">
        <v>400</v>
      </c>
      <c r="E70" s="35">
        <v>40</v>
      </c>
      <c r="F70" s="68"/>
    </row>
    <row r="71" spans="1:6" s="2" customFormat="1" ht="12.75" customHeight="1">
      <c r="A71" s="33" t="s">
        <v>1143</v>
      </c>
      <c r="B71" s="34" t="s">
        <v>39</v>
      </c>
      <c r="C71" s="34" t="s">
        <v>505</v>
      </c>
      <c r="D71" s="34">
        <v>222</v>
      </c>
      <c r="E71" s="35">
        <v>52</v>
      </c>
      <c r="F71" s="68"/>
    </row>
    <row r="72" spans="1:6" s="2" customFormat="1" ht="12.75" customHeight="1">
      <c r="A72" s="33" t="s">
        <v>33</v>
      </c>
      <c r="B72" s="34" t="s">
        <v>39</v>
      </c>
      <c r="C72" s="34" t="s">
        <v>273</v>
      </c>
      <c r="D72" s="34">
        <v>28</v>
      </c>
      <c r="E72" s="35">
        <v>32</v>
      </c>
      <c r="F72" s="68"/>
    </row>
    <row r="73" spans="1:6" s="2" customFormat="1" ht="12.75" customHeight="1">
      <c r="A73" s="33" t="s">
        <v>33</v>
      </c>
      <c r="B73" s="34" t="s">
        <v>39</v>
      </c>
      <c r="C73" s="34" t="s">
        <v>120</v>
      </c>
      <c r="D73" s="34">
        <v>55</v>
      </c>
      <c r="E73" s="35">
        <v>32</v>
      </c>
      <c r="F73" s="68"/>
    </row>
    <row r="74" spans="1:6" s="2" customFormat="1" ht="12.75" customHeight="1">
      <c r="A74" s="33" t="s">
        <v>156</v>
      </c>
      <c r="B74" s="34" t="s">
        <v>39</v>
      </c>
      <c r="C74" s="34" t="s">
        <v>1023</v>
      </c>
      <c r="D74" s="34">
        <v>100</v>
      </c>
      <c r="E74" s="35">
        <v>32</v>
      </c>
      <c r="F74" s="68"/>
    </row>
    <row r="75" spans="1:6" s="2" customFormat="1" ht="12.75" customHeight="1">
      <c r="A75" s="33" t="s">
        <v>156</v>
      </c>
      <c r="B75" s="34" t="s">
        <v>137</v>
      </c>
      <c r="C75" s="34" t="s">
        <v>1204</v>
      </c>
      <c r="D75" s="34"/>
      <c r="E75" s="35"/>
      <c r="F75" s="68"/>
    </row>
    <row r="76" spans="1:6" s="2" customFormat="1" ht="12.75" customHeight="1">
      <c r="A76" s="33" t="s">
        <v>1131</v>
      </c>
      <c r="B76" s="34" t="s">
        <v>137</v>
      </c>
      <c r="C76" s="34" t="s">
        <v>362</v>
      </c>
      <c r="D76" s="34">
        <v>878</v>
      </c>
      <c r="E76" s="35">
        <v>110</v>
      </c>
      <c r="F76" s="68"/>
    </row>
    <row r="77" spans="1:6" s="2" customFormat="1" ht="12.75" customHeight="1">
      <c r="A77" s="33" t="s">
        <v>33</v>
      </c>
      <c r="B77" s="34" t="s">
        <v>82</v>
      </c>
      <c r="C77" s="34" t="s">
        <v>55</v>
      </c>
      <c r="D77" s="34">
        <f>536-278</f>
        <v>258</v>
      </c>
      <c r="E77" s="35">
        <v>55</v>
      </c>
      <c r="F77" s="68" t="s">
        <v>69</v>
      </c>
    </row>
    <row r="78" spans="1:6" s="2" customFormat="1" ht="12.75" customHeight="1">
      <c r="A78" s="33" t="s">
        <v>33</v>
      </c>
      <c r="B78" s="34" t="s">
        <v>83</v>
      </c>
      <c r="C78" s="34" t="s">
        <v>84</v>
      </c>
      <c r="D78" s="34">
        <v>63</v>
      </c>
      <c r="E78" s="35">
        <v>40</v>
      </c>
      <c r="F78" s="68"/>
    </row>
    <row r="79" spans="1:6" s="2" customFormat="1" ht="12.75" customHeight="1">
      <c r="A79" s="33" t="s">
        <v>33</v>
      </c>
      <c r="B79" s="34" t="s">
        <v>85</v>
      </c>
      <c r="C79" s="34" t="s">
        <v>86</v>
      </c>
      <c r="D79" s="34">
        <v>44</v>
      </c>
      <c r="E79" s="35">
        <v>40</v>
      </c>
      <c r="F79" s="68"/>
    </row>
    <row r="80" spans="1:6" s="2" customFormat="1" ht="12.75" customHeight="1">
      <c r="A80" s="33" t="s">
        <v>33</v>
      </c>
      <c r="B80" s="34" t="s">
        <v>87</v>
      </c>
      <c r="C80" s="34" t="s">
        <v>426</v>
      </c>
      <c r="D80" s="34">
        <f>530-116</f>
        <v>414</v>
      </c>
      <c r="E80" s="35">
        <v>32</v>
      </c>
      <c r="F80" s="68"/>
    </row>
    <row r="81" spans="1:6" s="2" customFormat="1" ht="12.75" customHeight="1">
      <c r="A81" s="33" t="s">
        <v>1004</v>
      </c>
      <c r="B81" s="34" t="s">
        <v>267</v>
      </c>
      <c r="C81" s="34" t="s">
        <v>268</v>
      </c>
      <c r="D81" s="34">
        <v>310</v>
      </c>
      <c r="E81" s="35">
        <v>40</v>
      </c>
      <c r="F81" s="68"/>
    </row>
    <row r="82" spans="1:6" s="2" customFormat="1" ht="12.75" customHeight="1">
      <c r="A82" s="33" t="s">
        <v>156</v>
      </c>
      <c r="B82" s="34" t="s">
        <v>437</v>
      </c>
      <c r="C82" s="34" t="s">
        <v>438</v>
      </c>
      <c r="D82" s="34">
        <v>153</v>
      </c>
      <c r="E82" s="35">
        <v>65</v>
      </c>
      <c r="F82" s="68"/>
    </row>
    <row r="83" spans="1:6" s="2" customFormat="1" ht="12.75" customHeight="1">
      <c r="A83" s="33" t="s">
        <v>156</v>
      </c>
      <c r="B83" s="34" t="s">
        <v>437</v>
      </c>
      <c r="C83" s="34" t="s">
        <v>439</v>
      </c>
      <c r="D83" s="34">
        <v>178</v>
      </c>
      <c r="E83" s="35">
        <v>65</v>
      </c>
      <c r="F83" s="68"/>
    </row>
    <row r="84" spans="1:6" s="2" customFormat="1" ht="12.75" customHeight="1">
      <c r="A84" s="33" t="s">
        <v>33</v>
      </c>
      <c r="B84" s="34" t="s">
        <v>88</v>
      </c>
      <c r="C84" s="34" t="s">
        <v>75</v>
      </c>
      <c r="D84" s="34">
        <v>1038</v>
      </c>
      <c r="E84" s="35">
        <v>40</v>
      </c>
      <c r="F84" s="68" t="s">
        <v>76</v>
      </c>
    </row>
    <row r="85" spans="1:6" s="2" customFormat="1" ht="12.75" customHeight="1">
      <c r="A85" s="33" t="s">
        <v>33</v>
      </c>
      <c r="B85" s="34" t="s">
        <v>89</v>
      </c>
      <c r="C85" s="34" t="s">
        <v>50</v>
      </c>
      <c r="D85" s="34">
        <v>178</v>
      </c>
      <c r="E85" s="35">
        <v>40</v>
      </c>
      <c r="F85" s="68"/>
    </row>
    <row r="86" spans="1:6" s="2" customFormat="1" ht="12.75" customHeight="1">
      <c r="A86" s="33" t="s">
        <v>33</v>
      </c>
      <c r="B86" s="34" t="s">
        <v>89</v>
      </c>
      <c r="C86" s="34" t="s">
        <v>90</v>
      </c>
      <c r="D86" s="34">
        <v>76</v>
      </c>
      <c r="E86" s="35">
        <v>40</v>
      </c>
      <c r="F86" s="68"/>
    </row>
    <row r="87" spans="1:6" s="2" customFormat="1" ht="12.75" customHeight="1">
      <c r="A87" s="33" t="s">
        <v>156</v>
      </c>
      <c r="B87" s="34" t="s">
        <v>480</v>
      </c>
      <c r="C87" s="34" t="s">
        <v>481</v>
      </c>
      <c r="D87" s="34">
        <v>84</v>
      </c>
      <c r="E87" s="35">
        <v>40</v>
      </c>
      <c r="F87" s="68"/>
    </row>
    <row r="88" spans="1:6" s="2" customFormat="1" ht="12.75" customHeight="1">
      <c r="A88" s="33" t="s">
        <v>33</v>
      </c>
      <c r="B88" s="34" t="s">
        <v>91</v>
      </c>
      <c r="C88" s="34" t="s">
        <v>106</v>
      </c>
      <c r="D88" s="34">
        <v>798</v>
      </c>
      <c r="E88" s="35">
        <v>40</v>
      </c>
      <c r="F88" s="68" t="s">
        <v>65</v>
      </c>
    </row>
    <row r="89" spans="1:6" s="2" customFormat="1" ht="12.75" customHeight="1">
      <c r="A89" s="33" t="s">
        <v>468</v>
      </c>
      <c r="B89" s="34" t="s">
        <v>398</v>
      </c>
      <c r="C89" s="34" t="s">
        <v>469</v>
      </c>
      <c r="D89" s="34">
        <v>144</v>
      </c>
      <c r="E89" s="35">
        <v>32</v>
      </c>
      <c r="F89" s="68"/>
    </row>
    <row r="90" spans="1:6" s="2" customFormat="1" ht="12.75" customHeight="1">
      <c r="A90" s="33" t="s">
        <v>468</v>
      </c>
      <c r="B90" s="34" t="s">
        <v>398</v>
      </c>
      <c r="C90" s="34" t="s">
        <v>470</v>
      </c>
      <c r="D90" s="34">
        <v>166</v>
      </c>
      <c r="E90" s="35">
        <v>32</v>
      </c>
      <c r="F90" s="68"/>
    </row>
    <row r="91" spans="1:6" s="2" customFormat="1" ht="12.75" customHeight="1">
      <c r="A91" s="33" t="s">
        <v>468</v>
      </c>
      <c r="B91" s="34" t="s">
        <v>398</v>
      </c>
      <c r="C91" s="34" t="s">
        <v>471</v>
      </c>
      <c r="D91" s="34">
        <v>144</v>
      </c>
      <c r="E91" s="35">
        <v>32</v>
      </c>
      <c r="F91" s="68"/>
    </row>
    <row r="92" spans="1:6" s="2" customFormat="1" ht="12.75" customHeight="1">
      <c r="A92" s="33" t="s">
        <v>468</v>
      </c>
      <c r="B92" s="34" t="s">
        <v>398</v>
      </c>
      <c r="C92" s="34" t="s">
        <v>472</v>
      </c>
      <c r="D92" s="34">
        <v>140</v>
      </c>
      <c r="E92" s="35">
        <v>32</v>
      </c>
      <c r="F92" s="68"/>
    </row>
    <row r="93" spans="1:6" s="2" customFormat="1" ht="12.75" customHeight="1">
      <c r="A93" s="33" t="s">
        <v>468</v>
      </c>
      <c r="B93" s="34" t="s">
        <v>398</v>
      </c>
      <c r="C93" s="34" t="s">
        <v>473</v>
      </c>
      <c r="D93" s="34">
        <v>174</v>
      </c>
      <c r="E93" s="35">
        <v>32</v>
      </c>
      <c r="F93" s="68"/>
    </row>
    <row r="94" spans="1:6" s="2" customFormat="1" ht="12.75" customHeight="1">
      <c r="A94" s="33" t="s">
        <v>468</v>
      </c>
      <c r="B94" s="34" t="s">
        <v>398</v>
      </c>
      <c r="C94" s="34" t="s">
        <v>474</v>
      </c>
      <c r="D94" s="34">
        <v>210</v>
      </c>
      <c r="E94" s="35">
        <v>32</v>
      </c>
      <c r="F94" s="68"/>
    </row>
    <row r="95" spans="1:6" s="2" customFormat="1" ht="12.75" customHeight="1">
      <c r="A95" s="33" t="s">
        <v>156</v>
      </c>
      <c r="B95" s="34" t="s">
        <v>398</v>
      </c>
      <c r="C95" s="34" t="s">
        <v>482</v>
      </c>
      <c r="D95" s="34">
        <v>480</v>
      </c>
      <c r="E95" s="35">
        <v>32</v>
      </c>
      <c r="F95" s="68"/>
    </row>
    <row r="96" spans="1:6" s="2" customFormat="1" ht="12.75" customHeight="1">
      <c r="A96" s="33" t="s">
        <v>33</v>
      </c>
      <c r="B96" s="34" t="s">
        <v>398</v>
      </c>
      <c r="C96" s="34" t="s">
        <v>399</v>
      </c>
      <c r="D96" s="34">
        <v>276</v>
      </c>
      <c r="E96" s="35">
        <v>32</v>
      </c>
      <c r="F96" s="68"/>
    </row>
    <row r="97" spans="1:6" s="2" customFormat="1" ht="12.75" customHeight="1">
      <c r="A97" s="33" t="s">
        <v>33</v>
      </c>
      <c r="B97" s="34" t="s">
        <v>398</v>
      </c>
      <c r="C97" s="34" t="s">
        <v>400</v>
      </c>
      <c r="D97" s="34">
        <v>279</v>
      </c>
      <c r="E97" s="35">
        <v>32</v>
      </c>
      <c r="F97" s="68"/>
    </row>
    <row r="98" spans="1:6" s="2" customFormat="1" ht="12.75" customHeight="1">
      <c r="A98" s="33" t="s">
        <v>33</v>
      </c>
      <c r="B98" s="34" t="s">
        <v>398</v>
      </c>
      <c r="C98" s="34" t="s">
        <v>401</v>
      </c>
      <c r="D98" s="34">
        <v>283</v>
      </c>
      <c r="E98" s="35">
        <v>32</v>
      </c>
      <c r="F98" s="68"/>
    </row>
    <row r="99" spans="1:6" s="2" customFormat="1" ht="12.75" customHeight="1">
      <c r="A99" s="33" t="s">
        <v>156</v>
      </c>
      <c r="B99" s="34" t="s">
        <v>398</v>
      </c>
      <c r="C99" s="34" t="s">
        <v>483</v>
      </c>
      <c r="D99" s="34">
        <v>522</v>
      </c>
      <c r="E99" s="35">
        <v>32</v>
      </c>
      <c r="F99" s="68"/>
    </row>
    <row r="100" spans="1:6" s="2" customFormat="1" ht="12.75" customHeight="1">
      <c r="A100" s="33" t="s">
        <v>156</v>
      </c>
      <c r="B100" s="34" t="s">
        <v>398</v>
      </c>
      <c r="C100" s="34" t="s">
        <v>477</v>
      </c>
      <c r="D100" s="34">
        <v>668</v>
      </c>
      <c r="E100" s="35">
        <v>32</v>
      </c>
      <c r="F100" s="68"/>
    </row>
    <row r="101" spans="1:6" s="2" customFormat="1" ht="12.75" customHeight="1">
      <c r="A101" s="33" t="s">
        <v>33</v>
      </c>
      <c r="B101" s="34" t="s">
        <v>1205</v>
      </c>
      <c r="C101" s="34" t="s">
        <v>62</v>
      </c>
      <c r="D101" s="34"/>
      <c r="E101" s="35"/>
      <c r="F101" s="68" t="s">
        <v>1206</v>
      </c>
    </row>
    <row r="102" spans="1:6" s="2" customFormat="1" ht="12.75" customHeight="1">
      <c r="A102" s="33" t="s">
        <v>33</v>
      </c>
      <c r="B102" s="34" t="s">
        <v>92</v>
      </c>
      <c r="C102" s="34" t="s">
        <v>107</v>
      </c>
      <c r="D102" s="34">
        <v>1490</v>
      </c>
      <c r="E102" s="35">
        <v>35</v>
      </c>
      <c r="F102" s="68" t="s">
        <v>58</v>
      </c>
    </row>
    <row r="103" spans="1:6" s="2" customFormat="1" ht="12.75" customHeight="1">
      <c r="A103" s="33" t="s">
        <v>156</v>
      </c>
      <c r="B103" s="34" t="s">
        <v>93</v>
      </c>
      <c r="C103" s="34" t="s">
        <v>572</v>
      </c>
      <c r="D103" s="13">
        <v>634</v>
      </c>
      <c r="E103" s="35">
        <v>45</v>
      </c>
      <c r="F103" s="68"/>
    </row>
    <row r="104" spans="1:6" s="2" customFormat="1" ht="12.75" customHeight="1">
      <c r="A104" s="33" t="s">
        <v>33</v>
      </c>
      <c r="B104" s="34" t="s">
        <v>93</v>
      </c>
      <c r="C104" s="34" t="s">
        <v>94</v>
      </c>
      <c r="D104" s="34">
        <v>43</v>
      </c>
      <c r="E104" s="35">
        <v>45</v>
      </c>
      <c r="F104" s="68"/>
    </row>
    <row r="105" spans="1:6" s="2" customFormat="1" ht="12.75" customHeight="1">
      <c r="A105" s="33" t="s">
        <v>33</v>
      </c>
      <c r="B105" s="34" t="s">
        <v>93</v>
      </c>
      <c r="C105" s="34" t="s">
        <v>375</v>
      </c>
      <c r="D105" s="34">
        <v>347</v>
      </c>
      <c r="E105" s="35">
        <v>45</v>
      </c>
      <c r="F105" s="68"/>
    </row>
    <row r="106" spans="1:6" s="2" customFormat="1" ht="12.75" customHeight="1">
      <c r="A106" s="33" t="s">
        <v>33</v>
      </c>
      <c r="B106" s="34" t="s">
        <v>93</v>
      </c>
      <c r="C106" s="34" t="s">
        <v>376</v>
      </c>
      <c r="D106" s="34">
        <v>110</v>
      </c>
      <c r="E106" s="35">
        <v>45</v>
      </c>
      <c r="F106" s="68"/>
    </row>
    <row r="107" spans="1:6" s="2" customFormat="1" ht="12.75" customHeight="1">
      <c r="A107" s="33" t="s">
        <v>33</v>
      </c>
      <c r="B107" s="34" t="s">
        <v>108</v>
      </c>
      <c r="C107" s="34" t="s">
        <v>109</v>
      </c>
      <c r="D107" s="34">
        <v>78</v>
      </c>
      <c r="E107" s="35">
        <v>45</v>
      </c>
      <c r="F107" s="68" t="s">
        <v>60</v>
      </c>
    </row>
    <row r="108" spans="1:6" s="2" customFormat="1" ht="12.75" customHeight="1">
      <c r="A108" s="33" t="s">
        <v>33</v>
      </c>
      <c r="B108" s="34" t="s">
        <v>108</v>
      </c>
      <c r="C108" s="34" t="s">
        <v>119</v>
      </c>
      <c r="D108" s="34">
        <v>39</v>
      </c>
      <c r="E108" s="35">
        <v>45</v>
      </c>
      <c r="F108" s="68" t="s">
        <v>61</v>
      </c>
    </row>
    <row r="109" spans="1:6" s="2" customFormat="1" ht="12.75" customHeight="1">
      <c r="A109" s="33" t="s">
        <v>1131</v>
      </c>
      <c r="B109" s="13" t="s">
        <v>42</v>
      </c>
      <c r="C109" s="34" t="s">
        <v>43</v>
      </c>
      <c r="D109" s="34">
        <v>496</v>
      </c>
      <c r="E109" s="35">
        <v>50</v>
      </c>
      <c r="F109" s="68"/>
    </row>
    <row r="110" spans="1:6" s="2" customFormat="1" ht="12.75" customHeight="1">
      <c r="A110" s="33" t="s">
        <v>1004</v>
      </c>
      <c r="B110" s="34" t="s">
        <v>27</v>
      </c>
      <c r="C110" s="34" t="s">
        <v>22</v>
      </c>
      <c r="D110" s="34">
        <v>203</v>
      </c>
      <c r="E110" s="35">
        <v>40</v>
      </c>
      <c r="F110" s="68"/>
    </row>
    <row r="111" spans="1:6" s="2" customFormat="1" ht="12.75" customHeight="1">
      <c r="A111" s="33" t="s">
        <v>1004</v>
      </c>
      <c r="B111" s="34" t="s">
        <v>27</v>
      </c>
      <c r="C111" s="34" t="s">
        <v>23</v>
      </c>
      <c r="D111" s="34">
        <v>163</v>
      </c>
      <c r="E111" s="35">
        <v>40</v>
      </c>
      <c r="F111" s="68"/>
    </row>
    <row r="112" spans="1:6" s="2" customFormat="1" ht="12.75" customHeight="1">
      <c r="A112" s="33" t="s">
        <v>1004</v>
      </c>
      <c r="B112" s="34" t="s">
        <v>27</v>
      </c>
      <c r="C112" s="34" t="s">
        <v>19</v>
      </c>
      <c r="D112" s="34">
        <v>276</v>
      </c>
      <c r="E112" s="35">
        <v>40</v>
      </c>
      <c r="F112" s="68"/>
    </row>
    <row r="113" spans="1:6" s="2" customFormat="1" ht="12.75" customHeight="1">
      <c r="A113" s="33" t="s">
        <v>1004</v>
      </c>
      <c r="B113" s="34" t="s">
        <v>27</v>
      </c>
      <c r="C113" s="34" t="s">
        <v>269</v>
      </c>
      <c r="D113" s="34">
        <v>260</v>
      </c>
      <c r="E113" s="35">
        <v>40</v>
      </c>
      <c r="F113" s="68"/>
    </row>
    <row r="114" spans="1:6" s="2" customFormat="1" ht="12.75" customHeight="1">
      <c r="A114" s="33" t="s">
        <v>1004</v>
      </c>
      <c r="B114" s="13" t="s">
        <v>27</v>
      </c>
      <c r="C114" s="34" t="s">
        <v>40</v>
      </c>
      <c r="D114" s="34">
        <v>1124</v>
      </c>
      <c r="E114" s="35">
        <v>40</v>
      </c>
      <c r="F114" s="68"/>
    </row>
    <row r="115" spans="1:6" s="2" customFormat="1" ht="12.75" customHeight="1">
      <c r="A115" s="33" t="s">
        <v>1004</v>
      </c>
      <c r="B115" s="13" t="s">
        <v>27</v>
      </c>
      <c r="C115" s="34" t="s">
        <v>41</v>
      </c>
      <c r="D115" s="34">
        <v>1064</v>
      </c>
      <c r="E115" s="35">
        <v>40</v>
      </c>
      <c r="F115" s="68"/>
    </row>
    <row r="116" spans="1:6" s="2" customFormat="1" ht="12.75" customHeight="1">
      <c r="A116" s="33" t="s">
        <v>1037</v>
      </c>
      <c r="B116" s="34" t="s">
        <v>27</v>
      </c>
      <c r="C116" s="34" t="s">
        <v>1024</v>
      </c>
      <c r="D116" s="34">
        <v>111</v>
      </c>
      <c r="E116" s="35">
        <v>40</v>
      </c>
      <c r="F116" s="68" t="s">
        <v>1025</v>
      </c>
    </row>
    <row r="117" spans="1:6" s="2" customFormat="1" ht="12.75" customHeight="1">
      <c r="A117" s="33" t="s">
        <v>1037</v>
      </c>
      <c r="B117" s="34" t="s">
        <v>27</v>
      </c>
      <c r="C117" s="34" t="s">
        <v>1026</v>
      </c>
      <c r="D117" s="34">
        <f>83-7</f>
        <v>76</v>
      </c>
      <c r="E117" s="35">
        <v>40</v>
      </c>
      <c r="F117" s="68" t="s">
        <v>1138</v>
      </c>
    </row>
    <row r="118" spans="1:6" s="2" customFormat="1" ht="12.75" customHeight="1">
      <c r="A118" s="33" t="s">
        <v>1037</v>
      </c>
      <c r="B118" s="34" t="s">
        <v>27</v>
      </c>
      <c r="C118" s="34" t="s">
        <v>1027</v>
      </c>
      <c r="D118" s="34">
        <f>59-9</f>
        <v>50</v>
      </c>
      <c r="E118" s="35">
        <v>40</v>
      </c>
      <c r="F118" s="68"/>
    </row>
    <row r="119" spans="1:6" s="2" customFormat="1" ht="12.75" customHeight="1">
      <c r="A119" s="33" t="s">
        <v>1037</v>
      </c>
      <c r="B119" s="34" t="s">
        <v>27</v>
      </c>
      <c r="C119" s="34" t="s">
        <v>1028</v>
      </c>
      <c r="D119" s="34">
        <v>79</v>
      </c>
      <c r="E119" s="35">
        <v>40</v>
      </c>
      <c r="F119" s="68"/>
    </row>
    <row r="120" spans="1:6" s="2" customFormat="1" ht="12.75" customHeight="1">
      <c r="A120" s="33" t="s">
        <v>33</v>
      </c>
      <c r="B120" s="34" t="s">
        <v>27</v>
      </c>
      <c r="C120" s="34" t="s">
        <v>254</v>
      </c>
      <c r="D120" s="34">
        <v>420</v>
      </c>
      <c r="E120" s="35">
        <v>35</v>
      </c>
      <c r="F120" s="68"/>
    </row>
    <row r="121" spans="1:6" s="2" customFormat="1" ht="12.75" customHeight="1">
      <c r="A121" s="33" t="s">
        <v>1131</v>
      </c>
      <c r="B121" s="34" t="s">
        <v>27</v>
      </c>
      <c r="C121" s="34" t="s">
        <v>391</v>
      </c>
      <c r="D121" s="34">
        <f>842-510</f>
        <v>332</v>
      </c>
      <c r="E121" s="35">
        <v>45</v>
      </c>
      <c r="F121" s="68"/>
    </row>
    <row r="122" spans="1:6" s="2" customFormat="1" ht="12.75" customHeight="1">
      <c r="A122" s="33" t="s">
        <v>1131</v>
      </c>
      <c r="B122" s="34" t="s">
        <v>27</v>
      </c>
      <c r="C122" s="34" t="s">
        <v>418</v>
      </c>
      <c r="D122" s="34">
        <f>2246-1187</f>
        <v>1059</v>
      </c>
      <c r="E122" s="35">
        <v>45</v>
      </c>
      <c r="F122" s="68"/>
    </row>
    <row r="123" spans="1:6" s="2" customFormat="1" ht="12.75" customHeight="1">
      <c r="A123" s="33" t="s">
        <v>1131</v>
      </c>
      <c r="B123" s="34" t="s">
        <v>27</v>
      </c>
      <c r="C123" s="34" t="s">
        <v>385</v>
      </c>
      <c r="D123" s="34">
        <v>1848</v>
      </c>
      <c r="E123" s="35">
        <v>52</v>
      </c>
      <c r="F123" s="68"/>
    </row>
    <row r="124" spans="1:6" s="2" customFormat="1" ht="12.75" customHeight="1">
      <c r="A124" s="33" t="s">
        <v>1131</v>
      </c>
      <c r="B124" s="34" t="s">
        <v>27</v>
      </c>
      <c r="C124" s="34" t="s">
        <v>402</v>
      </c>
      <c r="D124" s="34">
        <v>1412</v>
      </c>
      <c r="E124" s="35">
        <v>52</v>
      </c>
      <c r="F124" s="68"/>
    </row>
    <row r="125" spans="1:6" s="2" customFormat="1" ht="12.75" customHeight="1">
      <c r="A125" s="33" t="s">
        <v>1131</v>
      </c>
      <c r="B125" s="34" t="s">
        <v>27</v>
      </c>
      <c r="C125" s="34" t="s">
        <v>422</v>
      </c>
      <c r="D125" s="34">
        <v>1318</v>
      </c>
      <c r="E125" s="35">
        <v>52</v>
      </c>
      <c r="F125" s="68"/>
    </row>
    <row r="126" spans="1:6" s="2" customFormat="1" ht="12.75" customHeight="1">
      <c r="A126" s="33" t="s">
        <v>1131</v>
      </c>
      <c r="B126" s="34" t="s">
        <v>27</v>
      </c>
      <c r="C126" s="36" t="s">
        <v>403</v>
      </c>
      <c r="D126" s="34">
        <v>1510</v>
      </c>
      <c r="E126" s="35">
        <v>52</v>
      </c>
      <c r="F126" s="68"/>
    </row>
    <row r="127" spans="1:6" s="2" customFormat="1" ht="12.75" customHeight="1">
      <c r="A127" s="33" t="s">
        <v>1131</v>
      </c>
      <c r="B127" s="34" t="s">
        <v>27</v>
      </c>
      <c r="C127" s="34" t="s">
        <v>1038</v>
      </c>
      <c r="D127" s="34">
        <v>1864</v>
      </c>
      <c r="E127" s="35">
        <v>52</v>
      </c>
      <c r="F127" s="68"/>
    </row>
    <row r="128" spans="1:6" s="2" customFormat="1" ht="12.75" customHeight="1">
      <c r="A128" s="33" t="s">
        <v>1141</v>
      </c>
      <c r="B128" s="34" t="s">
        <v>27</v>
      </c>
      <c r="C128" s="34" t="s">
        <v>428</v>
      </c>
      <c r="D128" s="34">
        <v>5670</v>
      </c>
      <c r="E128" s="35">
        <v>52</v>
      </c>
      <c r="F128" s="68"/>
    </row>
    <row r="129" spans="1:6" s="2" customFormat="1" ht="12.75" customHeight="1">
      <c r="A129" s="33" t="s">
        <v>1141</v>
      </c>
      <c r="B129" s="34" t="s">
        <v>27</v>
      </c>
      <c r="C129" s="34" t="s">
        <v>467</v>
      </c>
      <c r="D129" s="34">
        <v>5682</v>
      </c>
      <c r="E129" s="35">
        <v>52</v>
      </c>
      <c r="F129" s="68"/>
    </row>
    <row r="130" spans="1:6" s="2" customFormat="1" ht="12.75" customHeight="1">
      <c r="A130" s="33" t="s">
        <v>1131</v>
      </c>
      <c r="B130" s="34" t="s">
        <v>27</v>
      </c>
      <c r="C130" s="34" t="s">
        <v>1039</v>
      </c>
      <c r="D130" s="34">
        <v>1666</v>
      </c>
      <c r="E130" s="35">
        <v>52</v>
      </c>
      <c r="F130" s="68"/>
    </row>
    <row r="131" spans="1:6" s="2" customFormat="1" ht="12.75" customHeight="1">
      <c r="A131" s="33" t="s">
        <v>1131</v>
      </c>
      <c r="B131" s="34" t="s">
        <v>27</v>
      </c>
      <c r="C131" s="34" t="s">
        <v>1083</v>
      </c>
      <c r="D131" s="34">
        <v>408</v>
      </c>
      <c r="E131" s="35">
        <v>52</v>
      </c>
      <c r="F131" s="68"/>
    </row>
    <row r="132" spans="1:6" s="2" customFormat="1" ht="12.75" customHeight="1">
      <c r="A132" s="33" t="s">
        <v>1143</v>
      </c>
      <c r="B132" s="34" t="s">
        <v>27</v>
      </c>
      <c r="C132" s="34" t="s">
        <v>112</v>
      </c>
      <c r="D132" s="34">
        <v>2746</v>
      </c>
      <c r="E132" s="35">
        <v>52</v>
      </c>
      <c r="F132" s="68"/>
    </row>
    <row r="133" spans="1:6" s="2" customFormat="1" ht="12.75" customHeight="1">
      <c r="A133" s="33" t="s">
        <v>156</v>
      </c>
      <c r="B133" s="34" t="s">
        <v>27</v>
      </c>
      <c r="C133" s="34" t="s">
        <v>440</v>
      </c>
      <c r="D133" s="34">
        <v>72</v>
      </c>
      <c r="E133" s="35">
        <v>32</v>
      </c>
      <c r="F133" s="68"/>
    </row>
    <row r="134" spans="1:6" s="2" customFormat="1" ht="12.75" customHeight="1">
      <c r="A134" s="33" t="s">
        <v>1131</v>
      </c>
      <c r="B134" s="13" t="s">
        <v>27</v>
      </c>
      <c r="C134" s="34" t="s">
        <v>28</v>
      </c>
      <c r="D134" s="34">
        <v>1234</v>
      </c>
      <c r="E134" s="35">
        <v>52</v>
      </c>
      <c r="F134" s="68"/>
    </row>
    <row r="135" spans="1:6" s="2" customFormat="1" ht="12.75" customHeight="1">
      <c r="A135" s="33" t="s">
        <v>33</v>
      </c>
      <c r="B135" s="34" t="s">
        <v>95</v>
      </c>
      <c r="C135" s="34" t="s">
        <v>55</v>
      </c>
      <c r="D135" s="34">
        <f>671-231</f>
        <v>440</v>
      </c>
      <c r="E135" s="35">
        <v>35</v>
      </c>
      <c r="F135" s="68" t="s">
        <v>59</v>
      </c>
    </row>
    <row r="136" spans="1:6" s="2" customFormat="1" ht="12.75" customHeight="1">
      <c r="A136" s="33" t="s">
        <v>382</v>
      </c>
      <c r="B136" s="34" t="s">
        <v>386</v>
      </c>
      <c r="C136" s="34" t="s">
        <v>1029</v>
      </c>
      <c r="D136" s="34">
        <v>424</v>
      </c>
      <c r="E136" s="35">
        <v>32</v>
      </c>
      <c r="F136" s="68"/>
    </row>
    <row r="137" spans="1:6" s="2" customFormat="1" ht="12.75" customHeight="1">
      <c r="A137" s="33" t="s">
        <v>1004</v>
      </c>
      <c r="B137" s="34" t="s">
        <v>315</v>
      </c>
      <c r="C137" s="34" t="s">
        <v>181</v>
      </c>
      <c r="D137" s="34">
        <v>154</v>
      </c>
      <c r="E137" s="35">
        <v>250</v>
      </c>
      <c r="F137" s="68"/>
    </row>
    <row r="138" spans="1:6" s="2" customFormat="1" ht="12.75" customHeight="1">
      <c r="A138" s="33" t="s">
        <v>1004</v>
      </c>
      <c r="B138" s="34" t="s">
        <v>315</v>
      </c>
      <c r="C138" s="34" t="s">
        <v>319</v>
      </c>
      <c r="D138" s="34">
        <v>184</v>
      </c>
      <c r="E138" s="35">
        <v>250</v>
      </c>
      <c r="F138" s="68"/>
    </row>
    <row r="139" spans="1:6" s="2" customFormat="1" ht="12.75" customHeight="1">
      <c r="A139" s="33" t="s">
        <v>33</v>
      </c>
      <c r="B139" s="34" t="s">
        <v>315</v>
      </c>
      <c r="C139" s="34" t="s">
        <v>316</v>
      </c>
      <c r="D139" s="34">
        <v>44</v>
      </c>
      <c r="E139" s="35">
        <v>220</v>
      </c>
      <c r="F139" s="68"/>
    </row>
    <row r="140" spans="1:6" ht="12.75" customHeight="1">
      <c r="A140" s="33" t="s">
        <v>33</v>
      </c>
      <c r="B140" s="34" t="s">
        <v>315</v>
      </c>
      <c r="C140" s="34" t="s">
        <v>320</v>
      </c>
      <c r="D140" s="34">
        <v>46</v>
      </c>
      <c r="E140" s="35">
        <v>220</v>
      </c>
      <c r="F140" s="68"/>
    </row>
    <row r="141" spans="1:6" ht="12.75" customHeight="1">
      <c r="A141" s="33" t="s">
        <v>33</v>
      </c>
      <c r="B141" s="34" t="s">
        <v>315</v>
      </c>
      <c r="C141" s="34" t="s">
        <v>321</v>
      </c>
      <c r="D141" s="34">
        <v>46</v>
      </c>
      <c r="E141" s="35">
        <v>220</v>
      </c>
      <c r="F141" s="68"/>
    </row>
    <row r="142" spans="1:6" ht="12.75" customHeight="1">
      <c r="A142" s="33" t="s">
        <v>33</v>
      </c>
      <c r="B142" s="34" t="s">
        <v>315</v>
      </c>
      <c r="C142" s="34" t="s">
        <v>139</v>
      </c>
      <c r="D142" s="34">
        <v>61</v>
      </c>
      <c r="E142" s="35">
        <v>220</v>
      </c>
      <c r="F142" s="68"/>
    </row>
    <row r="143" spans="1:6" ht="12.75" customHeight="1">
      <c r="A143" s="33" t="s">
        <v>33</v>
      </c>
      <c r="B143" s="34" t="s">
        <v>315</v>
      </c>
      <c r="C143" s="34" t="s">
        <v>322</v>
      </c>
      <c r="D143" s="34">
        <v>62</v>
      </c>
      <c r="E143" s="35">
        <v>220</v>
      </c>
      <c r="F143" s="68"/>
    </row>
    <row r="144" spans="1:6" ht="12.75" customHeight="1">
      <c r="A144" s="33" t="s">
        <v>33</v>
      </c>
      <c r="B144" s="34" t="s">
        <v>278</v>
      </c>
      <c r="C144" s="34" t="s">
        <v>501</v>
      </c>
      <c r="D144" s="34">
        <v>59</v>
      </c>
      <c r="E144" s="35">
        <v>220</v>
      </c>
      <c r="F144" s="68"/>
    </row>
    <row r="145" spans="1:6" ht="12.75" customHeight="1">
      <c r="A145" s="33" t="s">
        <v>33</v>
      </c>
      <c r="B145" s="34" t="s">
        <v>278</v>
      </c>
      <c r="C145" s="34" t="s">
        <v>495</v>
      </c>
      <c r="D145" s="13">
        <f>123-59</f>
        <v>64</v>
      </c>
      <c r="E145" s="35">
        <v>220</v>
      </c>
      <c r="F145" s="68"/>
    </row>
    <row r="146" spans="1:6" ht="12.75" customHeight="1">
      <c r="A146" s="33" t="s">
        <v>33</v>
      </c>
      <c r="B146" s="34" t="s">
        <v>278</v>
      </c>
      <c r="C146" s="34" t="s">
        <v>139</v>
      </c>
      <c r="D146" s="34">
        <v>62</v>
      </c>
      <c r="E146" s="35">
        <v>220</v>
      </c>
      <c r="F146" s="68"/>
    </row>
    <row r="147" spans="1:6" ht="12.75" customHeight="1">
      <c r="A147" s="33" t="s">
        <v>33</v>
      </c>
      <c r="B147" s="34" t="s">
        <v>278</v>
      </c>
      <c r="C147" s="34" t="s">
        <v>140</v>
      </c>
      <c r="D147" s="34">
        <v>126</v>
      </c>
      <c r="E147" s="35">
        <v>220</v>
      </c>
      <c r="F147" s="68"/>
    </row>
    <row r="148" spans="1:6" ht="12.75" customHeight="1">
      <c r="A148" s="33" t="s">
        <v>1004</v>
      </c>
      <c r="B148" s="34" t="s">
        <v>153</v>
      </c>
      <c r="C148" s="34" t="s">
        <v>110</v>
      </c>
      <c r="D148" s="34">
        <v>140</v>
      </c>
      <c r="E148" s="35">
        <v>100</v>
      </c>
      <c r="F148" s="68" t="s">
        <v>77</v>
      </c>
    </row>
    <row r="149" spans="1:6" ht="12.75" customHeight="1">
      <c r="A149" s="33" t="s">
        <v>1131</v>
      </c>
      <c r="B149" s="34" t="s">
        <v>1212</v>
      </c>
      <c r="C149" s="34" t="s">
        <v>1213</v>
      </c>
      <c r="D149" s="34">
        <v>1920</v>
      </c>
      <c r="E149" s="59">
        <v>85</v>
      </c>
      <c r="F149" s="68" t="s">
        <v>1214</v>
      </c>
    </row>
    <row r="150" spans="1:6" ht="12.75" customHeight="1">
      <c r="A150" s="33" t="s">
        <v>1131</v>
      </c>
      <c r="B150" s="13" t="s">
        <v>29</v>
      </c>
      <c r="C150" s="34" t="s">
        <v>113</v>
      </c>
      <c r="D150" s="34">
        <v>635</v>
      </c>
      <c r="E150" s="59">
        <v>45</v>
      </c>
      <c r="F150" s="68"/>
    </row>
    <row r="151" spans="1:6" ht="12.75" customHeight="1">
      <c r="A151" s="33" t="s">
        <v>1131</v>
      </c>
      <c r="B151" s="13" t="s">
        <v>29</v>
      </c>
      <c r="C151" s="34" t="s">
        <v>30</v>
      </c>
      <c r="D151" s="34">
        <v>1254</v>
      </c>
      <c r="E151" s="59">
        <v>52</v>
      </c>
      <c r="F151" s="68"/>
    </row>
    <row r="152" spans="1:6" ht="12.75" customHeight="1">
      <c r="A152" s="33" t="s">
        <v>1131</v>
      </c>
      <c r="B152" s="13" t="s">
        <v>29</v>
      </c>
      <c r="C152" s="34" t="s">
        <v>31</v>
      </c>
      <c r="D152" s="34">
        <v>1153</v>
      </c>
      <c r="E152" s="59">
        <v>52</v>
      </c>
      <c r="F152" s="68"/>
    </row>
    <row r="153" spans="1:6" ht="12.75" customHeight="1">
      <c r="A153" s="33" t="s">
        <v>1004</v>
      </c>
      <c r="B153" s="34" t="s">
        <v>44</v>
      </c>
      <c r="C153" s="34" t="s">
        <v>432</v>
      </c>
      <c r="D153" s="34">
        <v>1418</v>
      </c>
      <c r="E153" s="59">
        <v>45</v>
      </c>
      <c r="F153" s="68"/>
    </row>
    <row r="154" spans="1:6" ht="12.75" customHeight="1">
      <c r="A154" s="33" t="s">
        <v>156</v>
      </c>
      <c r="B154" s="34" t="s">
        <v>44</v>
      </c>
      <c r="C154" s="34" t="s">
        <v>985</v>
      </c>
      <c r="D154" s="34">
        <v>270</v>
      </c>
      <c r="E154" s="59">
        <v>35</v>
      </c>
      <c r="F154" s="68"/>
    </row>
    <row r="155" spans="1:6" ht="12.75" customHeight="1">
      <c r="A155" s="33" t="s">
        <v>156</v>
      </c>
      <c r="B155" s="34" t="s">
        <v>44</v>
      </c>
      <c r="C155" s="34" t="s">
        <v>986</v>
      </c>
      <c r="D155" s="34">
        <v>272</v>
      </c>
      <c r="E155" s="59">
        <v>35</v>
      </c>
      <c r="F155" s="68"/>
    </row>
    <row r="156" spans="1:6" ht="12.75" customHeight="1">
      <c r="A156" s="33" t="s">
        <v>156</v>
      </c>
      <c r="B156" s="34" t="s">
        <v>44</v>
      </c>
      <c r="C156" s="34" t="s">
        <v>987</v>
      </c>
      <c r="D156" s="34">
        <v>430</v>
      </c>
      <c r="E156" s="59">
        <v>35</v>
      </c>
      <c r="F156" s="68"/>
    </row>
    <row r="157" spans="1:6" ht="12.75" customHeight="1">
      <c r="A157" s="33" t="s">
        <v>156</v>
      </c>
      <c r="B157" s="34" t="s">
        <v>44</v>
      </c>
      <c r="C157" s="34" t="s">
        <v>1121</v>
      </c>
      <c r="D157" s="34">
        <v>454</v>
      </c>
      <c r="E157" s="59">
        <v>35</v>
      </c>
      <c r="F157" s="68"/>
    </row>
    <row r="158" spans="1:6" ht="12.75" customHeight="1">
      <c r="A158" s="33" t="s">
        <v>33</v>
      </c>
      <c r="B158" s="34" t="s">
        <v>44</v>
      </c>
      <c r="C158" s="34" t="s">
        <v>370</v>
      </c>
      <c r="D158" s="34">
        <v>146</v>
      </c>
      <c r="E158" s="59">
        <v>35</v>
      </c>
      <c r="F158" s="68"/>
    </row>
    <row r="159" spans="1:6" ht="12.75" customHeight="1">
      <c r="A159" s="33" t="s">
        <v>33</v>
      </c>
      <c r="B159" s="34" t="s">
        <v>44</v>
      </c>
      <c r="C159" s="34" t="s">
        <v>565</v>
      </c>
      <c r="D159" s="34">
        <f>254-32</f>
        <v>222</v>
      </c>
      <c r="E159" s="59">
        <v>35</v>
      </c>
      <c r="F159" s="68"/>
    </row>
    <row r="160" spans="1:6" ht="12.75" customHeight="1">
      <c r="A160" s="33" t="s">
        <v>1131</v>
      </c>
      <c r="B160" s="34" t="s">
        <v>44</v>
      </c>
      <c r="C160" s="34" t="s">
        <v>114</v>
      </c>
      <c r="D160" s="34">
        <v>604</v>
      </c>
      <c r="E160" s="59">
        <v>45</v>
      </c>
      <c r="F160" s="68" t="s">
        <v>1122</v>
      </c>
    </row>
    <row r="161" spans="1:6" ht="12.75" customHeight="1">
      <c r="A161" s="33" t="s">
        <v>1131</v>
      </c>
      <c r="B161" s="13" t="s">
        <v>44</v>
      </c>
      <c r="C161" s="34" t="s">
        <v>115</v>
      </c>
      <c r="D161" s="34">
        <v>826</v>
      </c>
      <c r="E161" s="59">
        <v>45</v>
      </c>
      <c r="F161" s="68"/>
    </row>
    <row r="162" spans="1:6" ht="12.75" customHeight="1">
      <c r="A162" s="33" t="s">
        <v>1131</v>
      </c>
      <c r="B162" s="13" t="s">
        <v>44</v>
      </c>
      <c r="C162" s="34" t="s">
        <v>314</v>
      </c>
      <c r="D162" s="34">
        <f>916</f>
        <v>916</v>
      </c>
      <c r="E162" s="59">
        <v>45</v>
      </c>
      <c r="F162" s="68"/>
    </row>
    <row r="163" spans="1:6" ht="12.75" customHeight="1">
      <c r="A163" s="33" t="s">
        <v>1131</v>
      </c>
      <c r="B163" s="34" t="s">
        <v>44</v>
      </c>
      <c r="C163" s="34" t="s">
        <v>404</v>
      </c>
      <c r="D163" s="34">
        <v>1396</v>
      </c>
      <c r="E163" s="59">
        <v>55</v>
      </c>
      <c r="F163" s="68"/>
    </row>
    <row r="164" spans="1:6" ht="12.75" customHeight="1">
      <c r="A164" s="33" t="s">
        <v>1131</v>
      </c>
      <c r="B164" s="34" t="s">
        <v>44</v>
      </c>
      <c r="C164" s="34" t="s">
        <v>387</v>
      </c>
      <c r="D164" s="34">
        <v>1416</v>
      </c>
      <c r="E164" s="59">
        <v>55</v>
      </c>
      <c r="F164" s="68"/>
    </row>
    <row r="165" spans="1:6" ht="12.75" customHeight="1">
      <c r="A165" s="33" t="s">
        <v>1131</v>
      </c>
      <c r="B165" s="34" t="s">
        <v>44</v>
      </c>
      <c r="C165" s="34" t="s">
        <v>540</v>
      </c>
      <c r="D165" s="34">
        <v>219</v>
      </c>
      <c r="E165" s="59">
        <v>55</v>
      </c>
      <c r="F165" s="68"/>
    </row>
    <row r="166" spans="1:6" ht="12.75" customHeight="1">
      <c r="A166" s="33" t="s">
        <v>1131</v>
      </c>
      <c r="B166" s="34" t="s">
        <v>44</v>
      </c>
      <c r="C166" s="34" t="s">
        <v>535</v>
      </c>
      <c r="D166" s="34">
        <v>208</v>
      </c>
      <c r="E166" s="59">
        <v>55</v>
      </c>
      <c r="F166" s="68"/>
    </row>
    <row r="167" spans="1:6" ht="12.75" customHeight="1">
      <c r="A167" s="33" t="s">
        <v>156</v>
      </c>
      <c r="B167" s="34" t="s">
        <v>44</v>
      </c>
      <c r="C167" s="34" t="s">
        <v>1019</v>
      </c>
      <c r="D167" s="34">
        <v>74</v>
      </c>
      <c r="E167" s="59">
        <v>35</v>
      </c>
      <c r="F167" s="68"/>
    </row>
    <row r="168" spans="1:6" ht="12.75" customHeight="1">
      <c r="A168" s="33" t="s">
        <v>156</v>
      </c>
      <c r="B168" s="34" t="s">
        <v>44</v>
      </c>
      <c r="C168" s="34" t="s">
        <v>1030</v>
      </c>
      <c r="D168" s="34">
        <v>74</v>
      </c>
      <c r="E168" s="59">
        <v>35</v>
      </c>
      <c r="F168" s="68"/>
    </row>
    <row r="169" spans="1:6" ht="12.75" customHeight="1">
      <c r="A169" s="33" t="s">
        <v>156</v>
      </c>
      <c r="B169" s="34" t="s">
        <v>44</v>
      </c>
      <c r="C169" s="34" t="s">
        <v>1030</v>
      </c>
      <c r="D169" s="34">
        <v>74</v>
      </c>
      <c r="E169" s="59">
        <v>35</v>
      </c>
      <c r="F169" s="68"/>
    </row>
    <row r="170" spans="1:6" ht="12.75" customHeight="1">
      <c r="A170" s="33" t="s">
        <v>156</v>
      </c>
      <c r="B170" s="34" t="s">
        <v>44</v>
      </c>
      <c r="C170" s="34" t="s">
        <v>1030</v>
      </c>
      <c r="D170" s="34">
        <v>74</v>
      </c>
      <c r="E170" s="59">
        <v>35</v>
      </c>
      <c r="F170" s="68"/>
    </row>
    <row r="171" spans="1:6" ht="12.75" customHeight="1">
      <c r="A171" s="33" t="s">
        <v>156</v>
      </c>
      <c r="B171" s="34" t="s">
        <v>44</v>
      </c>
      <c r="C171" s="34" t="s">
        <v>1030</v>
      </c>
      <c r="D171" s="34">
        <v>74</v>
      </c>
      <c r="E171" s="59">
        <v>35</v>
      </c>
      <c r="F171" s="68"/>
    </row>
    <row r="172" spans="1:6" ht="12.75" customHeight="1">
      <c r="A172" s="33" t="s">
        <v>156</v>
      </c>
      <c r="B172" s="34" t="s">
        <v>44</v>
      </c>
      <c r="C172" s="34" t="s">
        <v>988</v>
      </c>
      <c r="D172" s="34">
        <v>52</v>
      </c>
      <c r="E172" s="59">
        <v>35</v>
      </c>
      <c r="F172" s="68"/>
    </row>
    <row r="173" spans="1:6" ht="12.75" customHeight="1">
      <c r="A173" s="33" t="s">
        <v>156</v>
      </c>
      <c r="B173" s="34" t="s">
        <v>44</v>
      </c>
      <c r="C173" s="34" t="s">
        <v>989</v>
      </c>
      <c r="D173" s="34">
        <v>53</v>
      </c>
      <c r="E173" s="59">
        <v>35</v>
      </c>
      <c r="F173" s="68"/>
    </row>
    <row r="174" spans="1:6" ht="12.75" customHeight="1">
      <c r="A174" s="33" t="s">
        <v>156</v>
      </c>
      <c r="B174" s="34" t="s">
        <v>44</v>
      </c>
      <c r="C174" s="34" t="s">
        <v>989</v>
      </c>
      <c r="D174" s="34">
        <v>53</v>
      </c>
      <c r="E174" s="59">
        <v>35</v>
      </c>
      <c r="F174" s="68"/>
    </row>
    <row r="175" spans="1:6" ht="12.75" customHeight="1">
      <c r="A175" s="33" t="s">
        <v>156</v>
      </c>
      <c r="B175" s="34" t="s">
        <v>44</v>
      </c>
      <c r="C175" s="34" t="s">
        <v>990</v>
      </c>
      <c r="D175" s="34">
        <v>53</v>
      </c>
      <c r="E175" s="59">
        <v>35</v>
      </c>
      <c r="F175" s="68"/>
    </row>
    <row r="176" spans="1:6" ht="12.75" customHeight="1">
      <c r="A176" s="33" t="s">
        <v>156</v>
      </c>
      <c r="B176" s="34" t="s">
        <v>44</v>
      </c>
      <c r="C176" s="34" t="s">
        <v>991</v>
      </c>
      <c r="D176" s="34">
        <v>56</v>
      </c>
      <c r="E176" s="59">
        <v>35</v>
      </c>
      <c r="F176" s="68"/>
    </row>
    <row r="177" spans="1:6" ht="12.75" customHeight="1">
      <c r="A177" s="33" t="s">
        <v>33</v>
      </c>
      <c r="B177" s="34" t="s">
        <v>44</v>
      </c>
      <c r="C177" s="34" t="s">
        <v>992</v>
      </c>
      <c r="D177" s="34">
        <v>32</v>
      </c>
      <c r="E177" s="59">
        <v>35</v>
      </c>
      <c r="F177" s="68"/>
    </row>
    <row r="178" spans="1:6" ht="12.75" customHeight="1">
      <c r="A178" s="33" t="s">
        <v>33</v>
      </c>
      <c r="B178" s="34" t="s">
        <v>44</v>
      </c>
      <c r="C178" s="34" t="s">
        <v>993</v>
      </c>
      <c r="D178" s="34">
        <f>317-53-211</f>
        <v>53</v>
      </c>
      <c r="E178" s="59">
        <v>35</v>
      </c>
      <c r="F178" s="68"/>
    </row>
    <row r="179" spans="1:6" ht="12.75" customHeight="1">
      <c r="A179" s="33" t="s">
        <v>156</v>
      </c>
      <c r="B179" s="34" t="s">
        <v>44</v>
      </c>
      <c r="C179" s="34" t="s">
        <v>1020</v>
      </c>
      <c r="D179" s="34">
        <v>120</v>
      </c>
      <c r="E179" s="59">
        <v>35</v>
      </c>
      <c r="F179" s="68"/>
    </row>
    <row r="180" spans="1:6" ht="12.75" customHeight="1">
      <c r="A180" s="33" t="s">
        <v>1131</v>
      </c>
      <c r="B180" s="34" t="s">
        <v>44</v>
      </c>
      <c r="C180" s="34" t="s">
        <v>496</v>
      </c>
      <c r="D180" s="34">
        <v>556</v>
      </c>
      <c r="E180" s="59">
        <v>55</v>
      </c>
      <c r="F180" s="68"/>
    </row>
    <row r="181" spans="1:6" s="5" customFormat="1" ht="12.75" customHeight="1">
      <c r="A181" s="33" t="s">
        <v>156</v>
      </c>
      <c r="B181" s="34" t="s">
        <v>44</v>
      </c>
      <c r="C181" s="34" t="s">
        <v>1123</v>
      </c>
      <c r="D181" s="34">
        <f>182-67</f>
        <v>115</v>
      </c>
      <c r="E181" s="59">
        <v>35</v>
      </c>
      <c r="F181" s="68"/>
    </row>
    <row r="182" spans="1:6" ht="12.75" customHeight="1">
      <c r="A182" s="33" t="s">
        <v>156</v>
      </c>
      <c r="B182" s="34" t="s">
        <v>44</v>
      </c>
      <c r="C182" s="34" t="s">
        <v>994</v>
      </c>
      <c r="D182" s="34">
        <v>138</v>
      </c>
      <c r="E182" s="59">
        <v>35</v>
      </c>
      <c r="F182" s="68"/>
    </row>
    <row r="183" spans="1:6" ht="12.75" customHeight="1">
      <c r="A183" s="33" t="s">
        <v>156</v>
      </c>
      <c r="B183" s="34" t="s">
        <v>44</v>
      </c>
      <c r="C183" s="34" t="s">
        <v>995</v>
      </c>
      <c r="D183" s="34">
        <v>152</v>
      </c>
      <c r="E183" s="59">
        <v>35</v>
      </c>
      <c r="F183" s="68"/>
    </row>
    <row r="184" spans="1:6" ht="12.75" customHeight="1">
      <c r="A184" s="33" t="s">
        <v>156</v>
      </c>
      <c r="B184" s="34" t="s">
        <v>44</v>
      </c>
      <c r="C184" s="34" t="s">
        <v>1047</v>
      </c>
      <c r="D184" s="34">
        <v>330</v>
      </c>
      <c r="E184" s="59">
        <v>35</v>
      </c>
      <c r="F184" s="68"/>
    </row>
    <row r="185" spans="1:6" ht="12.75" customHeight="1">
      <c r="A185" s="33" t="s">
        <v>33</v>
      </c>
      <c r="B185" s="34" t="s">
        <v>96</v>
      </c>
      <c r="C185" s="34" t="s">
        <v>141</v>
      </c>
      <c r="D185" s="34">
        <v>250</v>
      </c>
      <c r="E185" s="59">
        <v>90</v>
      </c>
      <c r="F185" s="68"/>
    </row>
    <row r="186" spans="1:6" ht="12.75" customHeight="1">
      <c r="A186" s="33" t="s">
        <v>33</v>
      </c>
      <c r="B186" s="34" t="s">
        <v>96</v>
      </c>
      <c r="C186" s="34" t="s">
        <v>377</v>
      </c>
      <c r="D186" s="34">
        <v>201</v>
      </c>
      <c r="E186" s="59">
        <v>90</v>
      </c>
      <c r="F186" s="68"/>
    </row>
    <row r="187" spans="1:6" ht="12.75" customHeight="1">
      <c r="A187" s="33" t="s">
        <v>33</v>
      </c>
      <c r="B187" s="34" t="s">
        <v>96</v>
      </c>
      <c r="C187" s="34" t="s">
        <v>323</v>
      </c>
      <c r="D187" s="34">
        <v>493</v>
      </c>
      <c r="E187" s="59">
        <v>90</v>
      </c>
      <c r="F187" s="68"/>
    </row>
    <row r="188" spans="1:6" ht="12.75" customHeight="1">
      <c r="A188" s="33" t="s">
        <v>33</v>
      </c>
      <c r="B188" s="34" t="s">
        <v>96</v>
      </c>
      <c r="C188" s="34" t="s">
        <v>62</v>
      </c>
      <c r="D188" s="34"/>
      <c r="E188" s="59">
        <v>90</v>
      </c>
      <c r="F188" s="68" t="s">
        <v>1207</v>
      </c>
    </row>
    <row r="189" spans="1:6" ht="12.75" customHeight="1">
      <c r="A189" s="33" t="s">
        <v>33</v>
      </c>
      <c r="B189" s="34" t="s">
        <v>96</v>
      </c>
      <c r="C189" s="34" t="s">
        <v>129</v>
      </c>
      <c r="D189" s="34">
        <v>110</v>
      </c>
      <c r="E189" s="59">
        <v>90</v>
      </c>
      <c r="F189" s="68"/>
    </row>
    <row r="190" spans="1:6" ht="12.75" customHeight="1">
      <c r="A190" s="33" t="s">
        <v>33</v>
      </c>
      <c r="B190" s="34" t="s">
        <v>96</v>
      </c>
      <c r="C190" s="34" t="s">
        <v>378</v>
      </c>
      <c r="D190" s="34">
        <v>362</v>
      </c>
      <c r="E190" s="59">
        <v>90</v>
      </c>
      <c r="F190" s="68"/>
    </row>
    <row r="191" spans="1:6" ht="12.75" customHeight="1">
      <c r="A191" s="33" t="s">
        <v>33</v>
      </c>
      <c r="B191" s="34" t="s">
        <v>96</v>
      </c>
      <c r="C191" s="34" t="s">
        <v>324</v>
      </c>
      <c r="D191" s="34">
        <v>537</v>
      </c>
      <c r="E191" s="59">
        <v>90</v>
      </c>
      <c r="F191" s="68"/>
    </row>
    <row r="192" spans="1:6" ht="12.75" customHeight="1">
      <c r="A192" s="33" t="s">
        <v>33</v>
      </c>
      <c r="B192" s="34" t="s">
        <v>96</v>
      </c>
      <c r="C192" s="34" t="s">
        <v>246</v>
      </c>
      <c r="D192" s="34">
        <v>15</v>
      </c>
      <c r="E192" s="59">
        <v>90</v>
      </c>
      <c r="F192" s="68"/>
    </row>
    <row r="193" spans="1:6" ht="12.75" customHeight="1">
      <c r="A193" s="33" t="s">
        <v>33</v>
      </c>
      <c r="B193" s="34" t="s">
        <v>96</v>
      </c>
      <c r="C193" s="34" t="s">
        <v>484</v>
      </c>
      <c r="D193" s="34">
        <v>8</v>
      </c>
      <c r="E193" s="59">
        <v>90</v>
      </c>
      <c r="F193" s="68"/>
    </row>
    <row r="194" spans="1:6" ht="12.75" customHeight="1">
      <c r="A194" s="33" t="s">
        <v>33</v>
      </c>
      <c r="B194" s="34" t="s">
        <v>96</v>
      </c>
      <c r="C194" s="34" t="s">
        <v>485</v>
      </c>
      <c r="D194" s="34">
        <v>9</v>
      </c>
      <c r="E194" s="59">
        <v>90</v>
      </c>
      <c r="F194" s="68"/>
    </row>
    <row r="195" spans="1:6" ht="12.75" customHeight="1">
      <c r="A195" s="33" t="s">
        <v>33</v>
      </c>
      <c r="B195" s="34" t="s">
        <v>96</v>
      </c>
      <c r="C195" s="34" t="s">
        <v>486</v>
      </c>
      <c r="D195" s="34">
        <v>10</v>
      </c>
      <c r="E195" s="59">
        <v>90</v>
      </c>
      <c r="F195" s="68"/>
    </row>
    <row r="196" spans="1:6" ht="12.75" customHeight="1">
      <c r="A196" s="33" t="s">
        <v>33</v>
      </c>
      <c r="B196" s="34" t="s">
        <v>96</v>
      </c>
      <c r="C196" s="34" t="s">
        <v>487</v>
      </c>
      <c r="D196" s="34">
        <v>28</v>
      </c>
      <c r="E196" s="59">
        <v>90</v>
      </c>
      <c r="F196" s="68"/>
    </row>
    <row r="197" spans="1:6" ht="12.75" customHeight="1">
      <c r="A197" s="33" t="s">
        <v>33</v>
      </c>
      <c r="B197" s="34" t="s">
        <v>96</v>
      </c>
      <c r="C197" s="34" t="s">
        <v>255</v>
      </c>
      <c r="D197" s="34">
        <v>316</v>
      </c>
      <c r="E197" s="59">
        <v>90</v>
      </c>
      <c r="F197" s="68"/>
    </row>
    <row r="198" spans="1:6" s="2" customFormat="1" ht="12.75" customHeight="1">
      <c r="A198" s="33" t="s">
        <v>33</v>
      </c>
      <c r="B198" s="34" t="s">
        <v>96</v>
      </c>
      <c r="C198" s="34" t="s">
        <v>255</v>
      </c>
      <c r="D198" s="34">
        <v>334</v>
      </c>
      <c r="E198" s="59">
        <v>90</v>
      </c>
      <c r="F198" s="68"/>
    </row>
    <row r="199" spans="1:6" ht="12.75" customHeight="1">
      <c r="A199" s="33" t="s">
        <v>33</v>
      </c>
      <c r="B199" s="34" t="s">
        <v>96</v>
      </c>
      <c r="C199" s="34" t="s">
        <v>215</v>
      </c>
      <c r="D199" s="34">
        <v>62</v>
      </c>
      <c r="E199" s="59">
        <v>90</v>
      </c>
      <c r="F199" s="68"/>
    </row>
    <row r="200" spans="1:6" ht="12.75" customHeight="1">
      <c r="A200" s="33" t="s">
        <v>33</v>
      </c>
      <c r="B200" s="34" t="s">
        <v>96</v>
      </c>
      <c r="C200" s="34" t="s">
        <v>215</v>
      </c>
      <c r="D200" s="34">
        <v>394</v>
      </c>
      <c r="E200" s="59">
        <v>90</v>
      </c>
      <c r="F200" s="68"/>
    </row>
    <row r="201" spans="1:6" ht="12.75" customHeight="1">
      <c r="A201" s="33" t="s">
        <v>33</v>
      </c>
      <c r="B201" s="34" t="s">
        <v>96</v>
      </c>
      <c r="C201" s="34" t="s">
        <v>488</v>
      </c>
      <c r="D201" s="34">
        <v>35</v>
      </c>
      <c r="E201" s="59">
        <v>90</v>
      </c>
      <c r="F201" s="68"/>
    </row>
    <row r="202" spans="1:6" ht="12.75" customHeight="1">
      <c r="A202" s="33" t="s">
        <v>33</v>
      </c>
      <c r="B202" s="34" t="s">
        <v>96</v>
      </c>
      <c r="C202" s="34" t="s">
        <v>216</v>
      </c>
      <c r="D202" s="34">
        <v>38</v>
      </c>
      <c r="E202" s="59">
        <v>90</v>
      </c>
      <c r="F202" s="68"/>
    </row>
    <row r="203" spans="1:6" ht="12.75" customHeight="1">
      <c r="A203" s="33" t="s">
        <v>33</v>
      </c>
      <c r="B203" s="34" t="s">
        <v>96</v>
      </c>
      <c r="C203" s="34" t="s">
        <v>216</v>
      </c>
      <c r="D203" s="34">
        <v>38</v>
      </c>
      <c r="E203" s="59">
        <v>90</v>
      </c>
      <c r="F203" s="68"/>
    </row>
    <row r="204" spans="1:6" ht="12.75" customHeight="1">
      <c r="A204" s="33" t="s">
        <v>33</v>
      </c>
      <c r="B204" s="34" t="s">
        <v>96</v>
      </c>
      <c r="C204" s="34" t="s">
        <v>217</v>
      </c>
      <c r="D204" s="34">
        <v>38</v>
      </c>
      <c r="E204" s="59">
        <v>90</v>
      </c>
      <c r="F204" s="68"/>
    </row>
    <row r="205" spans="1:6" ht="12.75" customHeight="1">
      <c r="A205" s="33" t="s">
        <v>33</v>
      </c>
      <c r="B205" s="34" t="s">
        <v>96</v>
      </c>
      <c r="C205" s="34" t="s">
        <v>218</v>
      </c>
      <c r="D205" s="34">
        <v>39</v>
      </c>
      <c r="E205" s="59">
        <v>90</v>
      </c>
      <c r="F205" s="68"/>
    </row>
    <row r="206" spans="1:6" ht="12.75" customHeight="1">
      <c r="A206" s="33" t="s">
        <v>33</v>
      </c>
      <c r="B206" s="34" t="s">
        <v>96</v>
      </c>
      <c r="C206" s="34" t="s">
        <v>97</v>
      </c>
      <c r="D206" s="34">
        <v>30</v>
      </c>
      <c r="E206" s="59">
        <v>90</v>
      </c>
      <c r="F206" s="68"/>
    </row>
    <row r="207" spans="1:6" ht="12.75" customHeight="1">
      <c r="A207" s="33" t="s">
        <v>33</v>
      </c>
      <c r="B207" s="34" t="s">
        <v>96</v>
      </c>
      <c r="C207" s="34" t="s">
        <v>136</v>
      </c>
      <c r="D207" s="34">
        <v>54</v>
      </c>
      <c r="E207" s="59">
        <v>90</v>
      </c>
      <c r="F207" s="68"/>
    </row>
    <row r="208" spans="1:6" ht="12.75" customHeight="1">
      <c r="A208" s="33" t="s">
        <v>33</v>
      </c>
      <c r="B208" s="34" t="s">
        <v>96</v>
      </c>
      <c r="C208" s="34" t="s">
        <v>489</v>
      </c>
      <c r="D208" s="34">
        <v>127</v>
      </c>
      <c r="E208" s="59">
        <v>90</v>
      </c>
      <c r="F208" s="68"/>
    </row>
    <row r="209" spans="1:6" ht="12.75" customHeight="1">
      <c r="A209" s="33" t="s">
        <v>33</v>
      </c>
      <c r="B209" s="34" t="s">
        <v>96</v>
      </c>
      <c r="C209" s="34" t="s">
        <v>490</v>
      </c>
      <c r="D209" s="34">
        <v>148</v>
      </c>
      <c r="E209" s="59">
        <v>90</v>
      </c>
      <c r="F209" s="68"/>
    </row>
    <row r="210" spans="1:6" ht="12.75" customHeight="1">
      <c r="A210" s="33" t="s">
        <v>33</v>
      </c>
      <c r="B210" s="34" t="s">
        <v>96</v>
      </c>
      <c r="C210" s="34" t="s">
        <v>142</v>
      </c>
      <c r="D210" s="34">
        <v>982</v>
      </c>
      <c r="E210" s="59">
        <v>90</v>
      </c>
      <c r="F210" s="68"/>
    </row>
    <row r="211" spans="1:6" ht="12.75" customHeight="1">
      <c r="A211" s="33" t="s">
        <v>33</v>
      </c>
      <c r="B211" s="34" t="s">
        <v>96</v>
      </c>
      <c r="C211" s="34" t="s">
        <v>491</v>
      </c>
      <c r="D211" s="34">
        <v>169</v>
      </c>
      <c r="E211" s="59">
        <v>90</v>
      </c>
      <c r="F211" s="68"/>
    </row>
    <row r="212" spans="1:6" ht="12.75" customHeight="1">
      <c r="A212" s="33" t="s">
        <v>33</v>
      </c>
      <c r="B212" s="34" t="s">
        <v>96</v>
      </c>
      <c r="C212" s="34" t="s">
        <v>492</v>
      </c>
      <c r="D212" s="34">
        <v>175</v>
      </c>
      <c r="E212" s="59">
        <v>90</v>
      </c>
      <c r="F212" s="68"/>
    </row>
    <row r="213" spans="1:6" ht="12.75" customHeight="1">
      <c r="A213" s="33" t="s">
        <v>156</v>
      </c>
      <c r="B213" s="34" t="s">
        <v>48</v>
      </c>
      <c r="C213" s="34" t="s">
        <v>573</v>
      </c>
      <c r="D213" s="13">
        <v>612</v>
      </c>
      <c r="E213" s="59">
        <v>45</v>
      </c>
      <c r="F213" s="68"/>
    </row>
    <row r="214" spans="1:6" ht="12.75" customHeight="1">
      <c r="A214" s="33" t="s">
        <v>33</v>
      </c>
      <c r="B214" s="13" t="s">
        <v>48</v>
      </c>
      <c r="C214" s="34" t="s">
        <v>124</v>
      </c>
      <c r="D214" s="34">
        <f>4349-336-230-180</f>
        <v>3603</v>
      </c>
      <c r="E214" s="59">
        <v>40</v>
      </c>
      <c r="F214" s="68"/>
    </row>
    <row r="215" spans="1:6" ht="12.75" customHeight="1">
      <c r="A215" s="33" t="s">
        <v>33</v>
      </c>
      <c r="B215" s="34" t="s">
        <v>48</v>
      </c>
      <c r="C215" s="34" t="s">
        <v>123</v>
      </c>
      <c r="D215" s="34">
        <v>60</v>
      </c>
      <c r="E215" s="59">
        <v>40</v>
      </c>
      <c r="F215" s="68"/>
    </row>
    <row r="216" spans="1:6" ht="12.75" customHeight="1">
      <c r="A216" s="33" t="s">
        <v>1131</v>
      </c>
      <c r="B216" s="13" t="s">
        <v>143</v>
      </c>
      <c r="C216" s="34" t="s">
        <v>157</v>
      </c>
      <c r="D216" s="34">
        <v>61</v>
      </c>
      <c r="E216" s="59">
        <v>60</v>
      </c>
      <c r="F216" s="68" t="s">
        <v>509</v>
      </c>
    </row>
    <row r="217" spans="1:6" ht="12.75" customHeight="1">
      <c r="A217" s="33" t="s">
        <v>1131</v>
      </c>
      <c r="B217" s="13" t="s">
        <v>143</v>
      </c>
      <c r="C217" s="34" t="s">
        <v>244</v>
      </c>
      <c r="D217" s="34">
        <v>132</v>
      </c>
      <c r="E217" s="59">
        <v>60</v>
      </c>
      <c r="F217" s="68" t="s">
        <v>510</v>
      </c>
    </row>
    <row r="218" spans="1:6" ht="12.75" customHeight="1">
      <c r="A218" s="33" t="s">
        <v>1131</v>
      </c>
      <c r="B218" s="13" t="s">
        <v>143</v>
      </c>
      <c r="C218" s="34" t="s">
        <v>158</v>
      </c>
      <c r="D218" s="34">
        <v>64</v>
      </c>
      <c r="E218" s="59">
        <v>60</v>
      </c>
      <c r="F218" s="68" t="s">
        <v>511</v>
      </c>
    </row>
    <row r="219" spans="1:6" ht="12.75" customHeight="1">
      <c r="A219" s="33" t="s">
        <v>1131</v>
      </c>
      <c r="B219" s="13" t="s">
        <v>143</v>
      </c>
      <c r="C219" s="34" t="s">
        <v>159</v>
      </c>
      <c r="D219" s="34">
        <v>84</v>
      </c>
      <c r="E219" s="59">
        <v>60</v>
      </c>
      <c r="F219" s="68" t="s">
        <v>512</v>
      </c>
    </row>
    <row r="220" spans="1:6" ht="12.75" customHeight="1">
      <c r="A220" s="33" t="s">
        <v>1131</v>
      </c>
      <c r="B220" s="13" t="s">
        <v>143</v>
      </c>
      <c r="C220" s="34" t="s">
        <v>240</v>
      </c>
      <c r="D220" s="34">
        <v>88</v>
      </c>
      <c r="E220" s="59">
        <v>60</v>
      </c>
      <c r="F220" s="68" t="s">
        <v>510</v>
      </c>
    </row>
    <row r="221" spans="1:6" ht="12.75" customHeight="1">
      <c r="A221" s="33" t="s">
        <v>1004</v>
      </c>
      <c r="B221" s="34" t="s">
        <v>32</v>
      </c>
      <c r="C221" s="34" t="s">
        <v>18</v>
      </c>
      <c r="D221" s="34">
        <v>582</v>
      </c>
      <c r="E221" s="59">
        <v>40</v>
      </c>
      <c r="F221" s="68"/>
    </row>
    <row r="222" spans="1:6" ht="12.75" customHeight="1">
      <c r="A222" s="33" t="s">
        <v>1004</v>
      </c>
      <c r="B222" s="34" t="s">
        <v>32</v>
      </c>
      <c r="C222" s="34" t="s">
        <v>13</v>
      </c>
      <c r="D222" s="34">
        <v>920</v>
      </c>
      <c r="E222" s="59">
        <v>40</v>
      </c>
      <c r="F222" s="68"/>
    </row>
    <row r="223" spans="1:6" ht="12.75" customHeight="1">
      <c r="A223" s="33" t="s">
        <v>1004</v>
      </c>
      <c r="B223" s="34" t="s">
        <v>32</v>
      </c>
      <c r="C223" s="34" t="s">
        <v>270</v>
      </c>
      <c r="D223" s="34">
        <v>406</v>
      </c>
      <c r="E223" s="59">
        <v>40</v>
      </c>
      <c r="F223" s="68"/>
    </row>
    <row r="224" spans="1:6" ht="12.75" customHeight="1">
      <c r="A224" s="33" t="s">
        <v>1004</v>
      </c>
      <c r="B224" s="34" t="s">
        <v>32</v>
      </c>
      <c r="C224" s="34" t="s">
        <v>17</v>
      </c>
      <c r="D224" s="34">
        <v>668</v>
      </c>
      <c r="E224" s="59">
        <v>40</v>
      </c>
      <c r="F224" s="68"/>
    </row>
    <row r="225" spans="1:6" ht="12.75" customHeight="1">
      <c r="A225" s="33" t="s">
        <v>1004</v>
      </c>
      <c r="B225" s="34" t="s">
        <v>32</v>
      </c>
      <c r="C225" s="34" t="s">
        <v>423</v>
      </c>
      <c r="D225" s="34">
        <v>806</v>
      </c>
      <c r="E225" s="59">
        <v>40</v>
      </c>
      <c r="F225" s="68"/>
    </row>
    <row r="226" spans="1:6" ht="12.75" customHeight="1">
      <c r="A226" s="33" t="s">
        <v>33</v>
      </c>
      <c r="B226" s="34" t="s">
        <v>32</v>
      </c>
      <c r="C226" s="34" t="s">
        <v>364</v>
      </c>
      <c r="D226" s="34">
        <v>127</v>
      </c>
      <c r="E226" s="59">
        <v>32</v>
      </c>
      <c r="F226" s="68"/>
    </row>
    <row r="227" spans="1:6" ht="12.75" customHeight="1">
      <c r="A227" s="33" t="s">
        <v>33</v>
      </c>
      <c r="B227" s="34" t="s">
        <v>32</v>
      </c>
      <c r="C227" s="34" t="s">
        <v>549</v>
      </c>
      <c r="D227" s="34">
        <v>152</v>
      </c>
      <c r="E227" s="59">
        <v>32</v>
      </c>
      <c r="F227" s="68"/>
    </row>
    <row r="228" spans="1:6" ht="12.75" customHeight="1">
      <c r="A228" s="33" t="s">
        <v>33</v>
      </c>
      <c r="B228" s="34" t="s">
        <v>32</v>
      </c>
      <c r="C228" s="34" t="s">
        <v>550</v>
      </c>
      <c r="D228" s="34">
        <v>156</v>
      </c>
      <c r="E228" s="59">
        <v>32</v>
      </c>
      <c r="F228" s="68"/>
    </row>
    <row r="229" spans="1:6" ht="12.75" customHeight="1">
      <c r="A229" s="33" t="s">
        <v>33</v>
      </c>
      <c r="B229" s="34" t="s">
        <v>32</v>
      </c>
      <c r="C229" s="34" t="s">
        <v>365</v>
      </c>
      <c r="D229" s="34">
        <v>157</v>
      </c>
      <c r="E229" s="59">
        <v>32</v>
      </c>
      <c r="F229" s="68"/>
    </row>
    <row r="230" spans="1:6" ht="12.75" customHeight="1">
      <c r="A230" s="33" t="s">
        <v>33</v>
      </c>
      <c r="B230" s="34" t="s">
        <v>32</v>
      </c>
      <c r="C230" s="34" t="s">
        <v>366</v>
      </c>
      <c r="D230" s="34">
        <v>179</v>
      </c>
      <c r="E230" s="59">
        <v>32</v>
      </c>
      <c r="F230" s="68"/>
    </row>
    <row r="231" spans="1:6" ht="12.75" customHeight="1">
      <c r="A231" s="33" t="s">
        <v>33</v>
      </c>
      <c r="B231" s="34" t="s">
        <v>32</v>
      </c>
      <c r="C231" s="34" t="s">
        <v>367</v>
      </c>
      <c r="D231" s="34">
        <v>184</v>
      </c>
      <c r="E231" s="59">
        <v>32</v>
      </c>
      <c r="F231" s="68"/>
    </row>
    <row r="232" spans="1:6" ht="12.75" customHeight="1">
      <c r="A232" s="33" t="s">
        <v>33</v>
      </c>
      <c r="B232" s="34" t="s">
        <v>32</v>
      </c>
      <c r="C232" s="34" t="s">
        <v>367</v>
      </c>
      <c r="D232" s="34">
        <v>184</v>
      </c>
      <c r="E232" s="35">
        <v>32</v>
      </c>
      <c r="F232" s="68"/>
    </row>
    <row r="233" spans="1:6" ht="12.75" customHeight="1">
      <c r="A233" s="33" t="s">
        <v>33</v>
      </c>
      <c r="B233" s="34" t="s">
        <v>32</v>
      </c>
      <c r="C233" s="34" t="s">
        <v>368</v>
      </c>
      <c r="D233" s="34">
        <v>186</v>
      </c>
      <c r="E233" s="35">
        <v>32</v>
      </c>
      <c r="F233" s="68"/>
    </row>
    <row r="234" spans="1:6" ht="12.75" customHeight="1">
      <c r="A234" s="33" t="s">
        <v>33</v>
      </c>
      <c r="B234" s="34" t="s">
        <v>32</v>
      </c>
      <c r="C234" s="34" t="s">
        <v>138</v>
      </c>
      <c r="D234" s="34">
        <v>510</v>
      </c>
      <c r="E234" s="59">
        <v>35</v>
      </c>
      <c r="F234" s="68"/>
    </row>
    <row r="235" spans="1:6" ht="12.75" customHeight="1">
      <c r="A235" s="33" t="s">
        <v>33</v>
      </c>
      <c r="B235" s="57" t="s">
        <v>32</v>
      </c>
      <c r="C235" s="34" t="s">
        <v>420</v>
      </c>
      <c r="D235" s="34">
        <v>400</v>
      </c>
      <c r="E235" s="35">
        <v>35</v>
      </c>
      <c r="F235" s="68"/>
    </row>
    <row r="236" spans="1:6" ht="12.75" customHeight="1">
      <c r="A236" s="33" t="s">
        <v>33</v>
      </c>
      <c r="B236" s="57" t="s">
        <v>32</v>
      </c>
      <c r="C236" s="34" t="s">
        <v>379</v>
      </c>
      <c r="D236" s="34">
        <v>587</v>
      </c>
      <c r="E236" s="35">
        <v>35</v>
      </c>
      <c r="F236" s="68"/>
    </row>
    <row r="237" spans="1:6" ht="12.75" customHeight="1">
      <c r="A237" s="33" t="s">
        <v>1131</v>
      </c>
      <c r="B237" s="57" t="s">
        <v>32</v>
      </c>
      <c r="C237" s="34" t="s">
        <v>566</v>
      </c>
      <c r="D237" s="34">
        <v>452</v>
      </c>
      <c r="E237" s="35">
        <v>37</v>
      </c>
      <c r="F237" s="68"/>
    </row>
    <row r="238" spans="1:6" ht="12.75" customHeight="1">
      <c r="A238" s="33" t="s">
        <v>156</v>
      </c>
      <c r="B238" s="57" t="s">
        <v>32</v>
      </c>
      <c r="C238" s="34" t="s">
        <v>996</v>
      </c>
      <c r="D238" s="34">
        <v>492</v>
      </c>
      <c r="E238" s="35">
        <v>35</v>
      </c>
      <c r="F238" s="68"/>
    </row>
    <row r="239" spans="1:6" ht="12.75" customHeight="1">
      <c r="A239" s="33" t="s">
        <v>156</v>
      </c>
      <c r="B239" s="34" t="s">
        <v>32</v>
      </c>
      <c r="C239" s="34" t="s">
        <v>996</v>
      </c>
      <c r="D239" s="34">
        <v>492</v>
      </c>
      <c r="E239" s="35">
        <v>35</v>
      </c>
      <c r="F239" s="68"/>
    </row>
    <row r="240" spans="1:6" ht="12.75" customHeight="1">
      <c r="A240" s="33" t="s">
        <v>33</v>
      </c>
      <c r="B240" s="34" t="s">
        <v>32</v>
      </c>
      <c r="C240" s="34" t="s">
        <v>371</v>
      </c>
      <c r="D240" s="34">
        <f>80-4-10</f>
        <v>66</v>
      </c>
      <c r="E240" s="35">
        <v>32</v>
      </c>
      <c r="F240" s="68"/>
    </row>
    <row r="241" spans="1:6" ht="12.75" customHeight="1">
      <c r="A241" s="33" t="s">
        <v>1141</v>
      </c>
      <c r="B241" s="34" t="s">
        <v>32</v>
      </c>
      <c r="C241" s="34" t="s">
        <v>210</v>
      </c>
      <c r="D241" s="34">
        <v>220</v>
      </c>
      <c r="E241" s="35">
        <v>45</v>
      </c>
      <c r="F241" s="68" t="s">
        <v>1136</v>
      </c>
    </row>
    <row r="242" spans="1:6" ht="12.75" customHeight="1">
      <c r="A242" s="33" t="s">
        <v>1141</v>
      </c>
      <c r="B242" s="34" t="s">
        <v>32</v>
      </c>
      <c r="C242" s="34" t="s">
        <v>211</v>
      </c>
      <c r="D242" s="34">
        <v>251</v>
      </c>
      <c r="E242" s="35">
        <v>45</v>
      </c>
      <c r="F242" s="68" t="s">
        <v>1136</v>
      </c>
    </row>
    <row r="243" spans="1:6" ht="12.75" customHeight="1">
      <c r="A243" s="33" t="s">
        <v>1131</v>
      </c>
      <c r="B243" s="34" t="s">
        <v>32</v>
      </c>
      <c r="C243" s="34" t="s">
        <v>358</v>
      </c>
      <c r="D243" s="34">
        <v>716</v>
      </c>
      <c r="E243" s="35">
        <v>45</v>
      </c>
      <c r="F243" s="68"/>
    </row>
    <row r="244" spans="1:6" ht="12.75" customHeight="1">
      <c r="A244" s="33" t="s">
        <v>1143</v>
      </c>
      <c r="B244" s="34" t="s">
        <v>32</v>
      </c>
      <c r="C244" s="34" t="s">
        <v>133</v>
      </c>
      <c r="D244" s="34">
        <v>1480</v>
      </c>
      <c r="E244" s="35">
        <v>45</v>
      </c>
      <c r="F244" s="68" t="s">
        <v>1137</v>
      </c>
    </row>
    <row r="245" spans="1:6" ht="12.75" customHeight="1">
      <c r="A245" s="33" t="s">
        <v>1133</v>
      </c>
      <c r="B245" s="34" t="s">
        <v>32</v>
      </c>
      <c r="C245" s="34" t="s">
        <v>502</v>
      </c>
      <c r="D245" s="34">
        <v>270</v>
      </c>
      <c r="E245" s="35">
        <v>45</v>
      </c>
      <c r="F245" s="68"/>
    </row>
    <row r="246" spans="1:6" ht="12.75" customHeight="1">
      <c r="A246" s="33" t="s">
        <v>1131</v>
      </c>
      <c r="B246" s="34" t="s">
        <v>32</v>
      </c>
      <c r="C246" s="34" t="s">
        <v>392</v>
      </c>
      <c r="D246" s="34">
        <v>368</v>
      </c>
      <c r="E246" s="35">
        <v>45</v>
      </c>
      <c r="F246" s="68"/>
    </row>
    <row r="247" spans="1:6" ht="12.75" customHeight="1">
      <c r="A247" s="33" t="s">
        <v>1131</v>
      </c>
      <c r="B247" s="34" t="s">
        <v>32</v>
      </c>
      <c r="C247" s="34" t="s">
        <v>359</v>
      </c>
      <c r="D247" s="34">
        <v>890</v>
      </c>
      <c r="E247" s="35">
        <v>45</v>
      </c>
      <c r="F247" s="68"/>
    </row>
    <row r="248" spans="1:6" ht="12.75" customHeight="1">
      <c r="A248" s="33" t="s">
        <v>1131</v>
      </c>
      <c r="B248" s="34" t="s">
        <v>32</v>
      </c>
      <c r="C248" s="34" t="s">
        <v>359</v>
      </c>
      <c r="D248" s="34">
        <v>878</v>
      </c>
      <c r="E248" s="35">
        <v>45</v>
      </c>
      <c r="F248" s="68"/>
    </row>
    <row r="249" spans="1:6" ht="12.75" customHeight="1">
      <c r="A249" s="33" t="s">
        <v>1131</v>
      </c>
      <c r="B249" s="34" t="s">
        <v>32</v>
      </c>
      <c r="C249" s="34" t="s">
        <v>475</v>
      </c>
      <c r="D249" s="34">
        <v>1500</v>
      </c>
      <c r="E249" s="35">
        <v>45</v>
      </c>
      <c r="F249" s="68"/>
    </row>
    <row r="250" spans="1:6" ht="12.75" customHeight="1">
      <c r="A250" s="33" t="s">
        <v>1131</v>
      </c>
      <c r="B250" s="13" t="s">
        <v>32</v>
      </c>
      <c r="C250" s="34" t="s">
        <v>116</v>
      </c>
      <c r="D250" s="34">
        <v>1860</v>
      </c>
      <c r="E250" s="35">
        <v>45</v>
      </c>
      <c r="F250" s="68"/>
    </row>
    <row r="251" spans="1:6" ht="12.75" customHeight="1">
      <c r="A251" s="33" t="s">
        <v>1131</v>
      </c>
      <c r="B251" s="13" t="s">
        <v>32</v>
      </c>
      <c r="C251" s="34" t="s">
        <v>45</v>
      </c>
      <c r="D251" s="34">
        <v>1990</v>
      </c>
      <c r="E251" s="35">
        <v>45</v>
      </c>
      <c r="F251" s="68"/>
    </row>
    <row r="252" spans="1:6" ht="12.75" customHeight="1">
      <c r="A252" s="33" t="s">
        <v>1131</v>
      </c>
      <c r="B252" s="13" t="s">
        <v>32</v>
      </c>
      <c r="C252" s="34" t="s">
        <v>46</v>
      </c>
      <c r="D252" s="34">
        <v>1974</v>
      </c>
      <c r="E252" s="35">
        <v>45</v>
      </c>
      <c r="F252" s="68"/>
    </row>
    <row r="253" spans="1:6" ht="12.75" customHeight="1">
      <c r="A253" s="33" t="s">
        <v>1143</v>
      </c>
      <c r="B253" s="34" t="s">
        <v>32</v>
      </c>
      <c r="C253" s="34" t="s">
        <v>134</v>
      </c>
      <c r="D253" s="34">
        <v>1431</v>
      </c>
      <c r="E253" s="35">
        <v>52</v>
      </c>
      <c r="F253" s="68"/>
    </row>
    <row r="254" spans="1:6" ht="12.75" customHeight="1">
      <c r="A254" s="33" t="s">
        <v>1131</v>
      </c>
      <c r="B254" s="34" t="s">
        <v>32</v>
      </c>
      <c r="C254" s="34" t="s">
        <v>393</v>
      </c>
      <c r="D254" s="34">
        <v>328</v>
      </c>
      <c r="E254" s="35">
        <v>45</v>
      </c>
      <c r="F254" s="68"/>
    </row>
    <row r="255" spans="1:6" ht="12.75" customHeight="1">
      <c r="A255" s="33" t="s">
        <v>1131</v>
      </c>
      <c r="B255" s="34" t="s">
        <v>32</v>
      </c>
      <c r="C255" s="34" t="s">
        <v>360</v>
      </c>
      <c r="D255" s="34">
        <v>964</v>
      </c>
      <c r="E255" s="35">
        <v>45</v>
      </c>
      <c r="F255" s="68"/>
    </row>
    <row r="256" spans="1:6" ht="12.75" customHeight="1">
      <c r="A256" s="33" t="s">
        <v>1131</v>
      </c>
      <c r="B256" s="34" t="s">
        <v>32</v>
      </c>
      <c r="C256" s="34" t="s">
        <v>78</v>
      </c>
      <c r="D256" s="34">
        <v>958</v>
      </c>
      <c r="E256" s="35">
        <v>45</v>
      </c>
      <c r="F256" s="68"/>
    </row>
    <row r="257" spans="1:6" ht="12.75" customHeight="1">
      <c r="A257" s="33" t="s">
        <v>1131</v>
      </c>
      <c r="B257" s="34" t="s">
        <v>32</v>
      </c>
      <c r="C257" s="34" t="s">
        <v>388</v>
      </c>
      <c r="D257" s="34">
        <v>1258</v>
      </c>
      <c r="E257" s="59">
        <v>52</v>
      </c>
      <c r="F257" s="68"/>
    </row>
    <row r="258" spans="1:6" ht="12.75" customHeight="1">
      <c r="A258" s="33" t="s">
        <v>1131</v>
      </c>
      <c r="B258" s="34" t="s">
        <v>32</v>
      </c>
      <c r="C258" s="34" t="s">
        <v>389</v>
      </c>
      <c r="D258" s="34">
        <v>1268</v>
      </c>
      <c r="E258" s="59">
        <v>52</v>
      </c>
      <c r="F258" s="68"/>
    </row>
    <row r="259" spans="1:6" ht="12.75" customHeight="1">
      <c r="A259" s="33" t="s">
        <v>1143</v>
      </c>
      <c r="B259" s="34" t="s">
        <v>32</v>
      </c>
      <c r="C259" s="34" t="s">
        <v>317</v>
      </c>
      <c r="D259" s="34">
        <v>1380</v>
      </c>
      <c r="E259" s="59">
        <v>52</v>
      </c>
      <c r="F259" s="68"/>
    </row>
    <row r="260" spans="1:6" ht="12.75" customHeight="1">
      <c r="A260" s="33" t="s">
        <v>1131</v>
      </c>
      <c r="B260" s="34" t="s">
        <v>32</v>
      </c>
      <c r="C260" s="34" t="s">
        <v>390</v>
      </c>
      <c r="D260" s="34">
        <v>1446</v>
      </c>
      <c r="E260" s="59">
        <v>52</v>
      </c>
      <c r="F260" s="68"/>
    </row>
    <row r="261" spans="1:6" ht="12.75" customHeight="1">
      <c r="A261" s="33" t="s">
        <v>1131</v>
      </c>
      <c r="B261" s="34" t="s">
        <v>32</v>
      </c>
      <c r="C261" s="34" t="s">
        <v>405</v>
      </c>
      <c r="D261" s="34">
        <v>1468</v>
      </c>
      <c r="E261" s="59">
        <v>52</v>
      </c>
      <c r="F261" s="68"/>
    </row>
    <row r="262" spans="1:6" ht="12.75" customHeight="1">
      <c r="A262" s="33" t="s">
        <v>1131</v>
      </c>
      <c r="B262" s="34" t="s">
        <v>32</v>
      </c>
      <c r="C262" s="34" t="s">
        <v>394</v>
      </c>
      <c r="D262" s="34">
        <f>4650-3392-606-10-8</f>
        <v>634</v>
      </c>
      <c r="E262" s="59">
        <v>52</v>
      </c>
      <c r="F262" s="68"/>
    </row>
    <row r="263" spans="1:6" ht="12.75" customHeight="1">
      <c r="A263" s="33" t="s">
        <v>1141</v>
      </c>
      <c r="B263" s="34" t="s">
        <v>32</v>
      </c>
      <c r="C263" s="34" t="s">
        <v>429</v>
      </c>
      <c r="D263" s="34">
        <v>2008</v>
      </c>
      <c r="E263" s="59">
        <v>52</v>
      </c>
      <c r="F263" s="68"/>
    </row>
    <row r="264" spans="1:6" ht="12.75" customHeight="1">
      <c r="A264" s="33" t="s">
        <v>1141</v>
      </c>
      <c r="B264" s="34" t="s">
        <v>32</v>
      </c>
      <c r="C264" s="34" t="s">
        <v>430</v>
      </c>
      <c r="D264" s="34">
        <v>2020</v>
      </c>
      <c r="E264" s="59">
        <v>52</v>
      </c>
      <c r="F264" s="68"/>
    </row>
    <row r="265" spans="1:6" ht="12.75" customHeight="1">
      <c r="A265" s="33" t="s">
        <v>1141</v>
      </c>
      <c r="B265" s="34" t="s">
        <v>32</v>
      </c>
      <c r="C265" s="34" t="s">
        <v>431</v>
      </c>
      <c r="D265" s="34">
        <v>2048</v>
      </c>
      <c r="E265" s="59">
        <v>52</v>
      </c>
      <c r="F265" s="68"/>
    </row>
    <row r="266" spans="1:6" ht="12.75" customHeight="1">
      <c r="A266" s="33" t="s">
        <v>1131</v>
      </c>
      <c r="B266" s="34" t="s">
        <v>32</v>
      </c>
      <c r="C266" s="34" t="s">
        <v>395</v>
      </c>
      <c r="D266" s="34">
        <v>606</v>
      </c>
      <c r="E266" s="59">
        <v>52</v>
      </c>
      <c r="F266" s="68"/>
    </row>
    <row r="267" spans="1:6" ht="12.75" customHeight="1">
      <c r="A267" s="33" t="s">
        <v>1131</v>
      </c>
      <c r="B267" s="34" t="s">
        <v>32</v>
      </c>
      <c r="C267" s="34" t="s">
        <v>395</v>
      </c>
      <c r="D267" s="34">
        <f>4650-3392-634-10-8</f>
        <v>606</v>
      </c>
      <c r="E267" s="59">
        <v>52</v>
      </c>
      <c r="F267" s="68"/>
    </row>
    <row r="268" spans="1:6" ht="12.75" customHeight="1">
      <c r="A268" s="33" t="s">
        <v>33</v>
      </c>
      <c r="B268" s="34" t="s">
        <v>32</v>
      </c>
      <c r="C268" s="34" t="s">
        <v>997</v>
      </c>
      <c r="D268" s="34">
        <f>2626-214-6-43-218-7</f>
        <v>2138</v>
      </c>
      <c r="E268" s="59">
        <v>35</v>
      </c>
      <c r="F268" s="68"/>
    </row>
    <row r="269" spans="1:6" ht="12.75" customHeight="1">
      <c r="A269" s="33" t="s">
        <v>1131</v>
      </c>
      <c r="B269" s="34" t="s">
        <v>32</v>
      </c>
      <c r="C269" s="34" t="s">
        <v>396</v>
      </c>
      <c r="D269" s="34">
        <v>230</v>
      </c>
      <c r="E269" s="59">
        <v>52</v>
      </c>
      <c r="F269" s="68"/>
    </row>
    <row r="270" spans="1:6" ht="12.75" customHeight="1">
      <c r="A270" s="33" t="s">
        <v>1131</v>
      </c>
      <c r="B270" s="34" t="s">
        <v>32</v>
      </c>
      <c r="C270" s="34" t="s">
        <v>497</v>
      </c>
      <c r="D270" s="34">
        <v>1628</v>
      </c>
      <c r="E270" s="59">
        <v>52</v>
      </c>
      <c r="F270" s="68"/>
    </row>
    <row r="271" spans="1:6" ht="12.75" customHeight="1">
      <c r="A271" s="33" t="s">
        <v>33</v>
      </c>
      <c r="B271" s="34" t="s">
        <v>32</v>
      </c>
      <c r="C271" s="34" t="s">
        <v>325</v>
      </c>
      <c r="D271" s="34">
        <f>568-23-196-23</f>
        <v>326</v>
      </c>
      <c r="E271" s="59">
        <v>35</v>
      </c>
      <c r="F271" s="68"/>
    </row>
    <row r="272" spans="1:6" ht="12.75" customHeight="1">
      <c r="A272" s="33" t="s">
        <v>1143</v>
      </c>
      <c r="B272" s="34" t="s">
        <v>32</v>
      </c>
      <c r="C272" s="34" t="s">
        <v>1157</v>
      </c>
      <c r="D272" s="34">
        <v>2612</v>
      </c>
      <c r="E272" s="59">
        <v>52</v>
      </c>
      <c r="F272" s="68"/>
    </row>
    <row r="273" spans="1:6" ht="12.75" customHeight="1">
      <c r="A273" s="33" t="s">
        <v>33</v>
      </c>
      <c r="B273" s="34" t="s">
        <v>32</v>
      </c>
      <c r="C273" s="34" t="s">
        <v>998</v>
      </c>
      <c r="D273" s="34">
        <v>61</v>
      </c>
      <c r="E273" s="59">
        <v>35</v>
      </c>
      <c r="F273" s="68"/>
    </row>
    <row r="274" spans="1:6" ht="12.75" customHeight="1">
      <c r="A274" s="33" t="s">
        <v>156</v>
      </c>
      <c r="B274" s="34" t="s">
        <v>32</v>
      </c>
      <c r="C274" s="34" t="s">
        <v>1022</v>
      </c>
      <c r="D274" s="34">
        <v>120</v>
      </c>
      <c r="E274" s="59">
        <v>35</v>
      </c>
      <c r="F274" s="68"/>
    </row>
    <row r="275" spans="1:6" ht="12.75" customHeight="1">
      <c r="A275" s="33" t="s">
        <v>156</v>
      </c>
      <c r="B275" s="34" t="s">
        <v>32</v>
      </c>
      <c r="C275" s="34" t="s">
        <v>478</v>
      </c>
      <c r="D275" s="34">
        <v>216</v>
      </c>
      <c r="E275" s="59">
        <v>35</v>
      </c>
      <c r="F275" s="68"/>
    </row>
    <row r="276" spans="1:6" ht="12.75" customHeight="1">
      <c r="A276" s="33" t="s">
        <v>1004</v>
      </c>
      <c r="B276" s="34" t="s">
        <v>160</v>
      </c>
      <c r="C276" s="34" t="s">
        <v>326</v>
      </c>
      <c r="D276" s="34">
        <v>158</v>
      </c>
      <c r="E276" s="59">
        <v>115</v>
      </c>
      <c r="F276" s="68"/>
    </row>
    <row r="277" spans="1:6" ht="12.75" customHeight="1">
      <c r="A277" s="33" t="s">
        <v>33</v>
      </c>
      <c r="B277" s="34" t="s">
        <v>160</v>
      </c>
      <c r="C277" s="34" t="s">
        <v>161</v>
      </c>
      <c r="D277" s="34">
        <v>163</v>
      </c>
      <c r="E277" s="59">
        <v>115</v>
      </c>
      <c r="F277" s="68"/>
    </row>
    <row r="278" spans="1:6" ht="12.75" customHeight="1">
      <c r="A278" s="33" t="s">
        <v>33</v>
      </c>
      <c r="B278" s="34" t="s">
        <v>160</v>
      </c>
      <c r="C278" s="34" t="s">
        <v>327</v>
      </c>
      <c r="D278" s="34">
        <v>61</v>
      </c>
      <c r="E278" s="59">
        <v>115</v>
      </c>
      <c r="F278" s="68"/>
    </row>
    <row r="279" spans="1:6" ht="12.75" customHeight="1">
      <c r="A279" s="33" t="s">
        <v>33</v>
      </c>
      <c r="B279" s="34" t="s">
        <v>160</v>
      </c>
      <c r="C279" s="34" t="s">
        <v>235</v>
      </c>
      <c r="D279" s="34">
        <v>66</v>
      </c>
      <c r="E279" s="59">
        <v>115</v>
      </c>
      <c r="F279" s="68"/>
    </row>
    <row r="280" spans="1:6" ht="12.75" customHeight="1">
      <c r="A280" s="33" t="s">
        <v>33</v>
      </c>
      <c r="B280" s="34" t="s">
        <v>160</v>
      </c>
      <c r="C280" s="34" t="s">
        <v>263</v>
      </c>
      <c r="D280" s="34">
        <v>71</v>
      </c>
      <c r="E280" s="59">
        <v>115</v>
      </c>
      <c r="F280" s="68"/>
    </row>
    <row r="281" spans="1:6" ht="12.75" customHeight="1">
      <c r="A281" s="33" t="s">
        <v>33</v>
      </c>
      <c r="B281" s="34" t="s">
        <v>162</v>
      </c>
      <c r="C281" s="34" t="s">
        <v>328</v>
      </c>
      <c r="D281" s="34">
        <v>325</v>
      </c>
      <c r="E281" s="59">
        <v>115</v>
      </c>
      <c r="F281" s="68"/>
    </row>
    <row r="282" spans="1:6" ht="12.75" customHeight="1">
      <c r="A282" s="33" t="s">
        <v>33</v>
      </c>
      <c r="B282" s="34" t="s">
        <v>162</v>
      </c>
      <c r="C282" s="34" t="s">
        <v>329</v>
      </c>
      <c r="D282" s="34">
        <v>83</v>
      </c>
      <c r="E282" s="59">
        <v>115</v>
      </c>
      <c r="F282" s="68"/>
    </row>
    <row r="283" spans="1:6" ht="12.75" customHeight="1">
      <c r="A283" s="33" t="s">
        <v>33</v>
      </c>
      <c r="B283" s="34" t="s">
        <v>162</v>
      </c>
      <c r="C283" s="34" t="s">
        <v>144</v>
      </c>
      <c r="D283" s="34">
        <v>134</v>
      </c>
      <c r="E283" s="59">
        <v>115</v>
      </c>
      <c r="F283" s="68"/>
    </row>
    <row r="284" spans="1:6" ht="12.75" customHeight="1">
      <c r="A284" s="33" t="s">
        <v>33</v>
      </c>
      <c r="B284" s="34" t="s">
        <v>162</v>
      </c>
      <c r="C284" s="34" t="s">
        <v>330</v>
      </c>
      <c r="D284" s="34">
        <v>156</v>
      </c>
      <c r="E284" s="59">
        <v>115</v>
      </c>
      <c r="F284" s="68"/>
    </row>
    <row r="285" spans="1:6" ht="12.75" customHeight="1">
      <c r="A285" s="33" t="s">
        <v>1004</v>
      </c>
      <c r="B285" s="34" t="s">
        <v>118</v>
      </c>
      <c r="C285" s="34" t="s">
        <v>164</v>
      </c>
      <c r="D285" s="34">
        <v>42</v>
      </c>
      <c r="E285" s="35">
        <v>150</v>
      </c>
      <c r="F285" s="68"/>
    </row>
    <row r="286" spans="1:6" ht="12.75" customHeight="1">
      <c r="A286" s="33" t="s">
        <v>1004</v>
      </c>
      <c r="B286" s="34" t="s">
        <v>118</v>
      </c>
      <c r="C286" s="34" t="s">
        <v>165</v>
      </c>
      <c r="D286" s="34">
        <v>44</v>
      </c>
      <c r="E286" s="35">
        <v>150</v>
      </c>
      <c r="F286" s="68"/>
    </row>
    <row r="287" spans="1:6" ht="12.75" customHeight="1">
      <c r="A287" s="33" t="s">
        <v>1004</v>
      </c>
      <c r="B287" s="34" t="s">
        <v>118</v>
      </c>
      <c r="C287" s="34" t="s">
        <v>166</v>
      </c>
      <c r="D287" s="34">
        <v>46</v>
      </c>
      <c r="E287" s="35">
        <v>150</v>
      </c>
      <c r="F287" s="68"/>
    </row>
    <row r="288" spans="1:6" ht="12.75" customHeight="1">
      <c r="A288" s="33" t="s">
        <v>1004</v>
      </c>
      <c r="B288" s="34" t="s">
        <v>118</v>
      </c>
      <c r="C288" s="34" t="s">
        <v>167</v>
      </c>
      <c r="D288" s="34">
        <v>48</v>
      </c>
      <c r="E288" s="35">
        <v>150</v>
      </c>
      <c r="F288" s="68"/>
    </row>
    <row r="289" spans="1:6" ht="12.75" customHeight="1">
      <c r="A289" s="33" t="s">
        <v>1004</v>
      </c>
      <c r="B289" s="34" t="s">
        <v>118</v>
      </c>
      <c r="C289" s="34" t="s">
        <v>168</v>
      </c>
      <c r="D289" s="34">
        <v>49</v>
      </c>
      <c r="E289" s="59">
        <v>150</v>
      </c>
      <c r="F289" s="68"/>
    </row>
    <row r="290" spans="1:6" ht="12.75" customHeight="1">
      <c r="A290" s="33" t="s">
        <v>1004</v>
      </c>
      <c r="B290" s="34" t="s">
        <v>118</v>
      </c>
      <c r="C290" s="34" t="s">
        <v>168</v>
      </c>
      <c r="D290" s="34">
        <v>49</v>
      </c>
      <c r="E290" s="59">
        <v>150</v>
      </c>
      <c r="F290" s="68"/>
    </row>
    <row r="291" spans="1:6" ht="12.75" customHeight="1">
      <c r="A291" s="33" t="s">
        <v>1004</v>
      </c>
      <c r="B291" s="34" t="s">
        <v>118</v>
      </c>
      <c r="C291" s="34" t="s">
        <v>239</v>
      </c>
      <c r="D291" s="34">
        <v>48</v>
      </c>
      <c r="E291" s="59">
        <v>150</v>
      </c>
      <c r="F291" s="68"/>
    </row>
    <row r="292" spans="1:6" ht="12.75" customHeight="1">
      <c r="A292" s="33" t="s">
        <v>1004</v>
      </c>
      <c r="B292" s="34" t="s">
        <v>118</v>
      </c>
      <c r="C292" s="34" t="s">
        <v>169</v>
      </c>
      <c r="D292" s="34">
        <v>50</v>
      </c>
      <c r="E292" s="59">
        <v>150</v>
      </c>
      <c r="F292" s="68"/>
    </row>
    <row r="293" spans="1:6" ht="12.75" customHeight="1">
      <c r="A293" s="33" t="s">
        <v>1004</v>
      </c>
      <c r="B293" s="34" t="s">
        <v>118</v>
      </c>
      <c r="C293" s="34" t="s">
        <v>170</v>
      </c>
      <c r="D293" s="34">
        <v>51</v>
      </c>
      <c r="E293" s="59">
        <v>150</v>
      </c>
      <c r="F293" s="68"/>
    </row>
    <row r="294" spans="1:6" ht="12.75" customHeight="1">
      <c r="A294" s="33" t="s">
        <v>1004</v>
      </c>
      <c r="B294" s="34" t="s">
        <v>118</v>
      </c>
      <c r="C294" s="34" t="s">
        <v>171</v>
      </c>
      <c r="D294" s="34">
        <v>52</v>
      </c>
      <c r="E294" s="59">
        <v>150</v>
      </c>
      <c r="F294" s="68"/>
    </row>
    <row r="295" spans="1:6" ht="12.75" customHeight="1">
      <c r="A295" s="33" t="s">
        <v>1004</v>
      </c>
      <c r="B295" s="34" t="s">
        <v>118</v>
      </c>
      <c r="C295" s="34" t="s">
        <v>171</v>
      </c>
      <c r="D295" s="34">
        <v>52</v>
      </c>
      <c r="E295" s="59">
        <v>150</v>
      </c>
      <c r="F295" s="68"/>
    </row>
    <row r="296" spans="1:6" ht="12.75" customHeight="1">
      <c r="A296" s="33" t="s">
        <v>1004</v>
      </c>
      <c r="B296" s="34" t="s">
        <v>118</v>
      </c>
      <c r="C296" s="34" t="s">
        <v>172</v>
      </c>
      <c r="D296" s="34">
        <v>52</v>
      </c>
      <c r="E296" s="59">
        <v>150</v>
      </c>
      <c r="F296" s="68"/>
    </row>
    <row r="297" spans="1:6" ht="12.75" customHeight="1">
      <c r="A297" s="33" t="s">
        <v>1004</v>
      </c>
      <c r="B297" s="34" t="s">
        <v>118</v>
      </c>
      <c r="C297" s="34" t="s">
        <v>173</v>
      </c>
      <c r="D297" s="34">
        <v>52</v>
      </c>
      <c r="E297" s="59">
        <v>150</v>
      </c>
      <c r="F297" s="68"/>
    </row>
    <row r="298" spans="1:6" ht="12.75" customHeight="1">
      <c r="A298" s="33" t="s">
        <v>1004</v>
      </c>
      <c r="B298" s="34" t="s">
        <v>118</v>
      </c>
      <c r="C298" s="34" t="s">
        <v>174</v>
      </c>
      <c r="D298" s="34">
        <v>54</v>
      </c>
      <c r="E298" s="59">
        <v>150</v>
      </c>
      <c r="F298" s="68"/>
    </row>
    <row r="299" spans="1:6" ht="12.75" customHeight="1">
      <c r="A299" s="33" t="s">
        <v>1004</v>
      </c>
      <c r="B299" s="34" t="s">
        <v>118</v>
      </c>
      <c r="C299" s="34" t="s">
        <v>175</v>
      </c>
      <c r="D299" s="34">
        <v>55</v>
      </c>
      <c r="E299" s="59">
        <v>150</v>
      </c>
      <c r="F299" s="68"/>
    </row>
    <row r="300" spans="1:6" ht="12.75" customHeight="1">
      <c r="A300" s="33" t="s">
        <v>1004</v>
      </c>
      <c r="B300" s="34" t="s">
        <v>118</v>
      </c>
      <c r="C300" s="34" t="s">
        <v>176</v>
      </c>
      <c r="D300" s="34">
        <v>56</v>
      </c>
      <c r="E300" s="59">
        <v>150</v>
      </c>
      <c r="F300" s="68"/>
    </row>
    <row r="301" spans="1:6" ht="12.75" customHeight="1">
      <c r="A301" s="33" t="s">
        <v>1004</v>
      </c>
      <c r="B301" s="34" t="s">
        <v>118</v>
      </c>
      <c r="C301" s="34" t="s">
        <v>177</v>
      </c>
      <c r="D301" s="34">
        <v>62</v>
      </c>
      <c r="E301" s="59">
        <v>150</v>
      </c>
      <c r="F301" s="68"/>
    </row>
    <row r="302" spans="1:6" s="3" customFormat="1" ht="12.75" customHeight="1">
      <c r="A302" s="33" t="s">
        <v>1004</v>
      </c>
      <c r="B302" s="34" t="s">
        <v>118</v>
      </c>
      <c r="C302" s="34" t="s">
        <v>163</v>
      </c>
      <c r="D302" s="34">
        <v>58</v>
      </c>
      <c r="E302" s="59">
        <v>150</v>
      </c>
      <c r="F302" s="68"/>
    </row>
    <row r="303" spans="1:6" s="3" customFormat="1" ht="12.75" customHeight="1">
      <c r="A303" s="33" t="s">
        <v>1004</v>
      </c>
      <c r="B303" s="34" t="s">
        <v>118</v>
      </c>
      <c r="C303" s="34" t="s">
        <v>178</v>
      </c>
      <c r="D303" s="34">
        <v>64</v>
      </c>
      <c r="E303" s="59">
        <v>150</v>
      </c>
      <c r="F303" s="68"/>
    </row>
    <row r="304" spans="1:6" s="3" customFormat="1" ht="12.75" customHeight="1">
      <c r="A304" s="33" t="s">
        <v>1004</v>
      </c>
      <c r="B304" s="34" t="s">
        <v>118</v>
      </c>
      <c r="C304" s="34" t="s">
        <v>179</v>
      </c>
      <c r="D304" s="34">
        <v>126</v>
      </c>
      <c r="E304" s="59">
        <v>150</v>
      </c>
      <c r="F304" s="68"/>
    </row>
    <row r="305" spans="1:6" s="3" customFormat="1" ht="12.75" customHeight="1">
      <c r="A305" s="33" t="s">
        <v>1004</v>
      </c>
      <c r="B305" s="34" t="s">
        <v>118</v>
      </c>
      <c r="C305" s="34" t="s">
        <v>180</v>
      </c>
      <c r="D305" s="34">
        <v>130</v>
      </c>
      <c r="E305" s="59">
        <v>150</v>
      </c>
      <c r="F305" s="68"/>
    </row>
    <row r="306" spans="1:6" s="3" customFormat="1" ht="12.75" customHeight="1">
      <c r="A306" s="33" t="s">
        <v>1004</v>
      </c>
      <c r="B306" s="34" t="s">
        <v>118</v>
      </c>
      <c r="C306" s="34" t="s">
        <v>181</v>
      </c>
      <c r="D306" s="34">
        <v>142</v>
      </c>
      <c r="E306" s="59">
        <v>150</v>
      </c>
      <c r="F306" s="68"/>
    </row>
    <row r="307" spans="1:6" s="3" customFormat="1" ht="12.75" customHeight="1">
      <c r="A307" s="33" t="s">
        <v>1004</v>
      </c>
      <c r="B307" s="34" t="s">
        <v>118</v>
      </c>
      <c r="C307" s="34" t="s">
        <v>182</v>
      </c>
      <c r="D307" s="34">
        <v>148</v>
      </c>
      <c r="E307" s="59">
        <v>150</v>
      </c>
      <c r="F307" s="68"/>
    </row>
    <row r="308" spans="1:6" s="3" customFormat="1" ht="12.75" customHeight="1">
      <c r="A308" s="33" t="s">
        <v>1131</v>
      </c>
      <c r="B308" s="34" t="s">
        <v>118</v>
      </c>
      <c r="C308" s="34" t="s">
        <v>503</v>
      </c>
      <c r="D308" s="34">
        <v>44</v>
      </c>
      <c r="E308" s="35">
        <v>150</v>
      </c>
      <c r="F308" s="68" t="s">
        <v>513</v>
      </c>
    </row>
    <row r="309" spans="1:6" s="3" customFormat="1" ht="12.75" customHeight="1">
      <c r="A309" s="33" t="s">
        <v>1131</v>
      </c>
      <c r="B309" s="34" t="s">
        <v>118</v>
      </c>
      <c r="C309" s="34" t="s">
        <v>503</v>
      </c>
      <c r="D309" s="34">
        <v>48</v>
      </c>
      <c r="E309" s="35">
        <v>150</v>
      </c>
      <c r="F309" s="68" t="s">
        <v>507</v>
      </c>
    </row>
    <row r="310" spans="1:6" s="3" customFormat="1" ht="12.75" customHeight="1">
      <c r="A310" s="33" t="s">
        <v>1131</v>
      </c>
      <c r="B310" s="13" t="s">
        <v>118</v>
      </c>
      <c r="C310" s="34" t="s">
        <v>242</v>
      </c>
      <c r="D310" s="34">
        <v>48</v>
      </c>
      <c r="E310" s="35">
        <v>150</v>
      </c>
      <c r="F310" s="68" t="s">
        <v>514</v>
      </c>
    </row>
    <row r="311" spans="1:6" s="3" customFormat="1" ht="12.75" customHeight="1">
      <c r="A311" s="33" t="s">
        <v>1131</v>
      </c>
      <c r="B311" s="34" t="s">
        <v>118</v>
      </c>
      <c r="C311" s="34" t="s">
        <v>306</v>
      </c>
      <c r="D311" s="34">
        <v>54</v>
      </c>
      <c r="E311" s="35">
        <v>150</v>
      </c>
      <c r="F311" s="68" t="s">
        <v>515</v>
      </c>
    </row>
    <row r="312" spans="1:6" s="3" customFormat="1" ht="12.75" customHeight="1">
      <c r="A312" s="33" t="s">
        <v>1131</v>
      </c>
      <c r="B312" s="34" t="s">
        <v>118</v>
      </c>
      <c r="C312" s="34" t="s">
        <v>307</v>
      </c>
      <c r="D312" s="34">
        <v>72</v>
      </c>
      <c r="E312" s="35">
        <v>150</v>
      </c>
      <c r="F312" s="68" t="s">
        <v>516</v>
      </c>
    </row>
    <row r="313" spans="1:6" s="3" customFormat="1" ht="12.75" customHeight="1">
      <c r="A313" s="33" t="s">
        <v>1131</v>
      </c>
      <c r="B313" s="34" t="s">
        <v>118</v>
      </c>
      <c r="C313" s="34" t="s">
        <v>304</v>
      </c>
      <c r="D313" s="34">
        <v>74</v>
      </c>
      <c r="E313" s="35">
        <v>150</v>
      </c>
      <c r="F313" s="68" t="s">
        <v>517</v>
      </c>
    </row>
    <row r="314" spans="1:6" s="2" customFormat="1" ht="12.75" customHeight="1">
      <c r="A314" s="33" t="s">
        <v>1131</v>
      </c>
      <c r="B314" s="34" t="s">
        <v>118</v>
      </c>
      <c r="C314" s="34" t="s">
        <v>308</v>
      </c>
      <c r="D314" s="34">
        <v>44</v>
      </c>
      <c r="E314" s="35">
        <v>150</v>
      </c>
      <c r="F314" s="68" t="s">
        <v>518</v>
      </c>
    </row>
    <row r="315" spans="1:6" s="3" customFormat="1" ht="12.75" customHeight="1">
      <c r="A315" s="33" t="s">
        <v>1131</v>
      </c>
      <c r="B315" s="34" t="s">
        <v>118</v>
      </c>
      <c r="C315" s="34" t="s">
        <v>245</v>
      </c>
      <c r="D315" s="34">
        <v>58</v>
      </c>
      <c r="E315" s="35">
        <v>150</v>
      </c>
      <c r="F315" s="68" t="s">
        <v>519</v>
      </c>
    </row>
    <row r="316" spans="1:6" s="3" customFormat="1" ht="12.75" customHeight="1">
      <c r="A316" s="33" t="s">
        <v>1131</v>
      </c>
      <c r="B316" s="34" t="s">
        <v>118</v>
      </c>
      <c r="C316" s="34" t="s">
        <v>305</v>
      </c>
      <c r="D316" s="34">
        <v>54</v>
      </c>
      <c r="E316" s="35">
        <v>150</v>
      </c>
      <c r="F316" s="68" t="s">
        <v>520</v>
      </c>
    </row>
    <row r="317" spans="1:6" s="4" customFormat="1" ht="12.75" customHeight="1">
      <c r="A317" s="33" t="s">
        <v>1131</v>
      </c>
      <c r="B317" s="34" t="s">
        <v>118</v>
      </c>
      <c r="C317" s="34" t="s">
        <v>309</v>
      </c>
      <c r="D317" s="34">
        <v>56</v>
      </c>
      <c r="E317" s="35">
        <v>150</v>
      </c>
      <c r="F317" s="68" t="s">
        <v>521</v>
      </c>
    </row>
    <row r="318" spans="1:6" s="3" customFormat="1" ht="12.75" customHeight="1">
      <c r="A318" s="33" t="s">
        <v>1131</v>
      </c>
      <c r="B318" s="34" t="s">
        <v>118</v>
      </c>
      <c r="C318" s="34" t="s">
        <v>135</v>
      </c>
      <c r="D318" s="34">
        <v>136</v>
      </c>
      <c r="E318" s="35">
        <v>150</v>
      </c>
      <c r="F318" s="68" t="s">
        <v>522</v>
      </c>
    </row>
    <row r="319" spans="1:6" s="3" customFormat="1" ht="12.75" customHeight="1">
      <c r="A319" s="33" t="s">
        <v>1131</v>
      </c>
      <c r="B319" s="34" t="s">
        <v>118</v>
      </c>
      <c r="C319" s="34" t="s">
        <v>271</v>
      </c>
      <c r="D319" s="34">
        <v>80</v>
      </c>
      <c r="E319" s="35">
        <v>150</v>
      </c>
      <c r="F319" s="68" t="s">
        <v>523</v>
      </c>
    </row>
    <row r="320" spans="1:6" s="3" customFormat="1" ht="12.75" customHeight="1">
      <c r="A320" s="33" t="s">
        <v>1131</v>
      </c>
      <c r="B320" s="34" t="s">
        <v>118</v>
      </c>
      <c r="C320" s="34" t="s">
        <v>281</v>
      </c>
      <c r="D320" s="34">
        <v>60</v>
      </c>
      <c r="E320" s="35">
        <v>150</v>
      </c>
      <c r="F320" s="68" t="s">
        <v>524</v>
      </c>
    </row>
    <row r="321" spans="1:6" s="3" customFormat="1" ht="12.75" customHeight="1">
      <c r="A321" s="33" t="s">
        <v>1131</v>
      </c>
      <c r="B321" s="34" t="s">
        <v>118</v>
      </c>
      <c r="C321" s="34" t="s">
        <v>279</v>
      </c>
      <c r="D321" s="34">
        <v>54</v>
      </c>
      <c r="E321" s="35">
        <v>150</v>
      </c>
      <c r="F321" s="68" t="s">
        <v>525</v>
      </c>
    </row>
    <row r="322" spans="1:6" s="3" customFormat="1" ht="12.75" customHeight="1">
      <c r="A322" s="33" t="s">
        <v>1131</v>
      </c>
      <c r="B322" s="34" t="s">
        <v>118</v>
      </c>
      <c r="C322" s="34" t="s">
        <v>1031</v>
      </c>
      <c r="D322" s="34">
        <v>174</v>
      </c>
      <c r="E322" s="35">
        <v>150</v>
      </c>
      <c r="F322" s="68" t="s">
        <v>1032</v>
      </c>
    </row>
    <row r="323" spans="1:6" s="2" customFormat="1" ht="12.75" customHeight="1">
      <c r="A323" s="33" t="s">
        <v>1131</v>
      </c>
      <c r="B323" s="34" t="s">
        <v>118</v>
      </c>
      <c r="C323" s="34" t="s">
        <v>1033</v>
      </c>
      <c r="D323" s="34">
        <v>160</v>
      </c>
      <c r="E323" s="35">
        <v>150</v>
      </c>
      <c r="F323" s="68" t="s">
        <v>1034</v>
      </c>
    </row>
    <row r="324" spans="1:6" s="2" customFormat="1" ht="12.75" customHeight="1">
      <c r="A324" s="33" t="s">
        <v>33</v>
      </c>
      <c r="B324" s="34" t="s">
        <v>118</v>
      </c>
      <c r="C324" s="34" t="s">
        <v>331</v>
      </c>
      <c r="D324" s="34">
        <v>299</v>
      </c>
      <c r="E324" s="35">
        <v>150</v>
      </c>
      <c r="F324" s="68" t="s">
        <v>524</v>
      </c>
    </row>
    <row r="325" spans="1:6" s="2" customFormat="1" ht="12.75" customHeight="1">
      <c r="A325" s="33" t="s">
        <v>1131</v>
      </c>
      <c r="B325" s="13" t="s">
        <v>118</v>
      </c>
      <c r="C325" s="34" t="s">
        <v>248</v>
      </c>
      <c r="D325" s="34">
        <v>70</v>
      </c>
      <c r="E325" s="35">
        <v>150</v>
      </c>
      <c r="F325" s="68" t="s">
        <v>524</v>
      </c>
    </row>
    <row r="326" spans="1:6" s="2" customFormat="1" ht="12.75" customHeight="1">
      <c r="A326" s="33" t="s">
        <v>1131</v>
      </c>
      <c r="B326" s="34" t="s">
        <v>118</v>
      </c>
      <c r="C326" s="34" t="s">
        <v>310</v>
      </c>
      <c r="D326" s="34">
        <v>92</v>
      </c>
      <c r="E326" s="35">
        <v>150</v>
      </c>
      <c r="F326" s="68" t="s">
        <v>526</v>
      </c>
    </row>
    <row r="327" spans="1:6" s="2" customFormat="1" ht="12.75" customHeight="1">
      <c r="A327" s="33" t="s">
        <v>1131</v>
      </c>
      <c r="B327" s="13" t="s">
        <v>118</v>
      </c>
      <c r="C327" s="34" t="s">
        <v>249</v>
      </c>
      <c r="D327" s="34">
        <v>72</v>
      </c>
      <c r="E327" s="35">
        <v>150</v>
      </c>
      <c r="F327" s="68" t="s">
        <v>524</v>
      </c>
    </row>
    <row r="328" spans="1:6" s="2" customFormat="1" ht="12.75" customHeight="1">
      <c r="A328" s="33" t="s">
        <v>1131</v>
      </c>
      <c r="B328" s="13" t="s">
        <v>118</v>
      </c>
      <c r="C328" s="34" t="s">
        <v>250</v>
      </c>
      <c r="D328" s="34">
        <v>78</v>
      </c>
      <c r="E328" s="35">
        <v>150</v>
      </c>
      <c r="F328" s="68" t="s">
        <v>524</v>
      </c>
    </row>
    <row r="329" spans="1:6" s="2" customFormat="1" ht="12.75" customHeight="1">
      <c r="A329" s="33" t="s">
        <v>1131</v>
      </c>
      <c r="B329" s="13" t="s">
        <v>118</v>
      </c>
      <c r="C329" s="34" t="s">
        <v>251</v>
      </c>
      <c r="D329" s="34">
        <v>86</v>
      </c>
      <c r="E329" s="35">
        <v>150</v>
      </c>
      <c r="F329" s="68" t="s">
        <v>524</v>
      </c>
    </row>
    <row r="330" spans="1:6" s="2" customFormat="1" ht="12.75" customHeight="1">
      <c r="A330" s="33" t="s">
        <v>1131</v>
      </c>
      <c r="B330" s="34" t="s">
        <v>118</v>
      </c>
      <c r="C330" s="34" t="s">
        <v>280</v>
      </c>
      <c r="D330" s="34">
        <v>146</v>
      </c>
      <c r="E330" s="35">
        <v>150</v>
      </c>
      <c r="F330" s="68" t="s">
        <v>527</v>
      </c>
    </row>
    <row r="331" spans="1:6" s="2" customFormat="1" ht="12.75" customHeight="1">
      <c r="A331" s="33" t="s">
        <v>1131</v>
      </c>
      <c r="B331" s="34" t="s">
        <v>118</v>
      </c>
      <c r="C331" s="34" t="s">
        <v>567</v>
      </c>
      <c r="D331" s="34">
        <f>275-62-73</f>
        <v>140</v>
      </c>
      <c r="E331" s="35">
        <v>150</v>
      </c>
      <c r="F331" s="68" t="s">
        <v>524</v>
      </c>
    </row>
    <row r="332" spans="1:6" s="2" customFormat="1" ht="12.75" customHeight="1">
      <c r="A332" s="33" t="s">
        <v>1131</v>
      </c>
      <c r="B332" s="13" t="s">
        <v>118</v>
      </c>
      <c r="C332" s="34" t="s">
        <v>241</v>
      </c>
      <c r="D332" s="34">
        <v>42</v>
      </c>
      <c r="E332" s="35">
        <v>150</v>
      </c>
      <c r="F332" s="68" t="s">
        <v>524</v>
      </c>
    </row>
    <row r="333" spans="1:6" s="2" customFormat="1" ht="12.75" customHeight="1">
      <c r="A333" s="33" t="s">
        <v>1131</v>
      </c>
      <c r="B333" s="13" t="s">
        <v>118</v>
      </c>
      <c r="C333" s="34" t="s">
        <v>252</v>
      </c>
      <c r="D333" s="34">
        <v>88</v>
      </c>
      <c r="E333" s="35">
        <v>150</v>
      </c>
      <c r="F333" s="68" t="s">
        <v>524</v>
      </c>
    </row>
    <row r="334" spans="1:6" s="2" customFormat="1" ht="12.75" customHeight="1">
      <c r="A334" s="33" t="s">
        <v>1131</v>
      </c>
      <c r="B334" s="13" t="s">
        <v>118</v>
      </c>
      <c r="C334" s="34" t="s">
        <v>253</v>
      </c>
      <c r="D334" s="34">
        <v>98</v>
      </c>
      <c r="E334" s="35">
        <v>150</v>
      </c>
      <c r="F334" s="68" t="s">
        <v>524</v>
      </c>
    </row>
    <row r="335" spans="1:6" s="2" customFormat="1" ht="12.75" customHeight="1">
      <c r="A335" s="33" t="s">
        <v>1131</v>
      </c>
      <c r="B335" s="13" t="s">
        <v>118</v>
      </c>
      <c r="C335" s="34" t="s">
        <v>253</v>
      </c>
      <c r="D335" s="34">
        <v>94</v>
      </c>
      <c r="E335" s="35">
        <v>150</v>
      </c>
      <c r="F335" s="68" t="s">
        <v>524</v>
      </c>
    </row>
    <row r="336" spans="1:6" s="2" customFormat="1" ht="12.75" customHeight="1">
      <c r="A336" s="33" t="s">
        <v>1131</v>
      </c>
      <c r="B336" s="13" t="s">
        <v>118</v>
      </c>
      <c r="C336" s="34" t="s">
        <v>253</v>
      </c>
      <c r="D336" s="34">
        <v>98</v>
      </c>
      <c r="E336" s="35">
        <v>150</v>
      </c>
      <c r="F336" s="68" t="s">
        <v>524</v>
      </c>
    </row>
    <row r="337" spans="1:6" s="2" customFormat="1" ht="12.75" customHeight="1">
      <c r="A337" s="33" t="s">
        <v>1131</v>
      </c>
      <c r="B337" s="13" t="s">
        <v>118</v>
      </c>
      <c r="C337" s="34" t="s">
        <v>253</v>
      </c>
      <c r="D337" s="34">
        <v>98</v>
      </c>
      <c r="E337" s="35">
        <v>150</v>
      </c>
      <c r="F337" s="68" t="s">
        <v>524</v>
      </c>
    </row>
    <row r="338" spans="1:6" s="2" customFormat="1" ht="12.75" customHeight="1">
      <c r="A338" s="33" t="s">
        <v>1131</v>
      </c>
      <c r="B338" s="13" t="s">
        <v>118</v>
      </c>
      <c r="C338" s="34" t="s">
        <v>253</v>
      </c>
      <c r="D338" s="34">
        <v>94</v>
      </c>
      <c r="E338" s="35">
        <v>150</v>
      </c>
      <c r="F338" s="68" t="s">
        <v>524</v>
      </c>
    </row>
    <row r="339" spans="1:6" s="2" customFormat="1" ht="12.75" customHeight="1">
      <c r="A339" s="33" t="s">
        <v>33</v>
      </c>
      <c r="B339" s="34" t="s">
        <v>118</v>
      </c>
      <c r="C339" s="34" t="s">
        <v>219</v>
      </c>
      <c r="D339" s="34">
        <f>1146-120</f>
        <v>1026</v>
      </c>
      <c r="E339" s="35">
        <v>130</v>
      </c>
      <c r="F339" s="68" t="s">
        <v>524</v>
      </c>
    </row>
    <row r="340" spans="1:6" s="2" customFormat="1" ht="12.75" customHeight="1">
      <c r="A340" s="33" t="s">
        <v>33</v>
      </c>
      <c r="B340" s="34" t="s">
        <v>118</v>
      </c>
      <c r="C340" s="34" t="s">
        <v>274</v>
      </c>
      <c r="D340" s="34">
        <v>47</v>
      </c>
      <c r="E340" s="35">
        <v>130</v>
      </c>
      <c r="F340" s="68" t="s">
        <v>524</v>
      </c>
    </row>
    <row r="341" spans="1:6" s="2" customFormat="1" ht="12.75" customHeight="1">
      <c r="A341" s="33" t="s">
        <v>1131</v>
      </c>
      <c r="B341" s="13" t="s">
        <v>47</v>
      </c>
      <c r="C341" s="34" t="s">
        <v>132</v>
      </c>
      <c r="D341" s="34">
        <v>172</v>
      </c>
      <c r="E341" s="35">
        <v>40</v>
      </c>
      <c r="F341" s="68"/>
    </row>
    <row r="342" spans="1:6" s="2" customFormat="1" ht="12.75" customHeight="1">
      <c r="A342" s="33" t="s">
        <v>1131</v>
      </c>
      <c r="B342" s="13" t="s">
        <v>47</v>
      </c>
      <c r="C342" s="34" t="s">
        <v>145</v>
      </c>
      <c r="D342" s="34">
        <v>1377</v>
      </c>
      <c r="E342" s="35">
        <v>40</v>
      </c>
      <c r="F342" s="68"/>
    </row>
    <row r="343" spans="1:6" s="2" customFormat="1" ht="12.75" customHeight="1">
      <c r="A343" s="33" t="s">
        <v>33</v>
      </c>
      <c r="B343" s="34" t="s">
        <v>47</v>
      </c>
      <c r="C343" s="34" t="s">
        <v>212</v>
      </c>
      <c r="D343" s="34">
        <v>39</v>
      </c>
      <c r="E343" s="35">
        <v>35</v>
      </c>
      <c r="F343" s="68"/>
    </row>
    <row r="344" spans="1:6" s="2" customFormat="1" ht="12.75" customHeight="1">
      <c r="A344" s="33" t="s">
        <v>33</v>
      </c>
      <c r="B344" s="34" t="s">
        <v>406</v>
      </c>
      <c r="C344" s="34" t="s">
        <v>407</v>
      </c>
      <c r="D344" s="34">
        <v>44</v>
      </c>
      <c r="E344" s="35">
        <v>35</v>
      </c>
      <c r="F344" s="68"/>
    </row>
    <row r="345" spans="1:6" s="2" customFormat="1" ht="12.75" customHeight="1">
      <c r="A345" s="33" t="s">
        <v>1004</v>
      </c>
      <c r="B345" s="34" t="s">
        <v>183</v>
      </c>
      <c r="C345" s="34" t="s">
        <v>184</v>
      </c>
      <c r="D345" s="34">
        <v>39</v>
      </c>
      <c r="E345" s="35">
        <v>150</v>
      </c>
      <c r="F345" s="68"/>
    </row>
    <row r="346" spans="1:6" s="2" customFormat="1" ht="12.75" customHeight="1">
      <c r="A346" s="33" t="s">
        <v>1004</v>
      </c>
      <c r="B346" s="34" t="s">
        <v>183</v>
      </c>
      <c r="C346" s="34" t="s">
        <v>185</v>
      </c>
      <c r="D346" s="34">
        <v>46</v>
      </c>
      <c r="E346" s="35">
        <v>150</v>
      </c>
      <c r="F346" s="68"/>
    </row>
    <row r="347" spans="1:6" s="2" customFormat="1" ht="12.75" customHeight="1">
      <c r="A347" s="33" t="s">
        <v>1004</v>
      </c>
      <c r="B347" s="34" t="s">
        <v>183</v>
      </c>
      <c r="C347" s="34" t="s">
        <v>186</v>
      </c>
      <c r="D347" s="34">
        <v>50</v>
      </c>
      <c r="E347" s="35">
        <v>150</v>
      </c>
      <c r="F347" s="68"/>
    </row>
    <row r="348" spans="1:6" s="2" customFormat="1" ht="12.75" customHeight="1">
      <c r="A348" s="33" t="s">
        <v>1004</v>
      </c>
      <c r="B348" s="34" t="s">
        <v>183</v>
      </c>
      <c r="C348" s="34" t="s">
        <v>187</v>
      </c>
      <c r="D348" s="34">
        <v>54</v>
      </c>
      <c r="E348" s="35">
        <v>150</v>
      </c>
      <c r="F348" s="68"/>
    </row>
    <row r="349" spans="1:6" s="2" customFormat="1" ht="12.75" customHeight="1">
      <c r="A349" s="33" t="s">
        <v>1004</v>
      </c>
      <c r="B349" s="34" t="s">
        <v>183</v>
      </c>
      <c r="C349" s="34" t="s">
        <v>188</v>
      </c>
      <c r="D349" s="34">
        <v>59</v>
      </c>
      <c r="E349" s="35">
        <v>150</v>
      </c>
      <c r="F349" s="68"/>
    </row>
    <row r="350" spans="1:6" s="2" customFormat="1" ht="12.75" customHeight="1">
      <c r="A350" s="33" t="s">
        <v>1004</v>
      </c>
      <c r="B350" s="34" t="s">
        <v>574</v>
      </c>
      <c r="C350" s="34" t="s">
        <v>575</v>
      </c>
      <c r="D350" s="34">
        <v>482</v>
      </c>
      <c r="E350" s="35">
        <v>120</v>
      </c>
      <c r="F350" s="68" t="s">
        <v>1139</v>
      </c>
    </row>
    <row r="351" spans="1:6" s="2" customFormat="1" ht="12.75" customHeight="1">
      <c r="A351" s="33" t="s">
        <v>156</v>
      </c>
      <c r="B351" s="34" t="s">
        <v>574</v>
      </c>
      <c r="C351" s="34" t="s">
        <v>1048</v>
      </c>
      <c r="D351" s="34">
        <v>160</v>
      </c>
      <c r="E351" s="35">
        <v>120</v>
      </c>
      <c r="F351" s="68" t="s">
        <v>1139</v>
      </c>
    </row>
    <row r="352" spans="1:6" s="2" customFormat="1" ht="12.75" customHeight="1">
      <c r="A352" s="33" t="s">
        <v>156</v>
      </c>
      <c r="B352" s="34" t="s">
        <v>574</v>
      </c>
      <c r="C352" s="34" t="s">
        <v>534</v>
      </c>
      <c r="D352" s="34">
        <v>180</v>
      </c>
      <c r="E352" s="35">
        <v>120</v>
      </c>
      <c r="F352" s="68" t="s">
        <v>1139</v>
      </c>
    </row>
    <row r="353" spans="1:6" s="2" customFormat="1" ht="12.75" customHeight="1">
      <c r="A353" s="33" t="s">
        <v>156</v>
      </c>
      <c r="B353" s="34" t="s">
        <v>574</v>
      </c>
      <c r="C353" s="34" t="s">
        <v>1049</v>
      </c>
      <c r="D353" s="34">
        <v>190</v>
      </c>
      <c r="E353" s="35">
        <v>120</v>
      </c>
      <c r="F353" s="68" t="s">
        <v>1139</v>
      </c>
    </row>
    <row r="354" spans="1:6" s="2" customFormat="1" ht="12.75" customHeight="1">
      <c r="A354" s="33" t="s">
        <v>156</v>
      </c>
      <c r="B354" s="34" t="s">
        <v>574</v>
      </c>
      <c r="C354" s="34" t="s">
        <v>1050</v>
      </c>
      <c r="D354" s="34">
        <v>586</v>
      </c>
      <c r="E354" s="35">
        <v>120</v>
      </c>
      <c r="F354" s="68" t="s">
        <v>1139</v>
      </c>
    </row>
    <row r="355" spans="1:6" s="2" customFormat="1" ht="12.75" customHeight="1">
      <c r="A355" s="33" t="s">
        <v>156</v>
      </c>
      <c r="B355" s="34" t="s">
        <v>574</v>
      </c>
      <c r="C355" s="34" t="s">
        <v>1051</v>
      </c>
      <c r="D355" s="34">
        <v>764</v>
      </c>
      <c r="E355" s="35">
        <v>120</v>
      </c>
      <c r="F355" s="68" t="s">
        <v>1139</v>
      </c>
    </row>
    <row r="356" spans="1:6" s="2" customFormat="1" ht="12.75" customHeight="1">
      <c r="A356" s="33" t="s">
        <v>156</v>
      </c>
      <c r="B356" s="34" t="s">
        <v>574</v>
      </c>
      <c r="C356" s="34" t="s">
        <v>1052</v>
      </c>
      <c r="D356" s="34">
        <v>778</v>
      </c>
      <c r="E356" s="35">
        <v>120</v>
      </c>
      <c r="F356" s="68" t="s">
        <v>1139</v>
      </c>
    </row>
    <row r="357" spans="1:6" s="2" customFormat="1" ht="12.75" customHeight="1">
      <c r="A357" s="33" t="s">
        <v>33</v>
      </c>
      <c r="B357" s="34" t="s">
        <v>541</v>
      </c>
      <c r="C357" s="34" t="s">
        <v>542</v>
      </c>
      <c r="D357" s="34">
        <v>104</v>
      </c>
      <c r="E357" s="35">
        <v>120</v>
      </c>
      <c r="F357" s="68" t="s">
        <v>1139</v>
      </c>
    </row>
    <row r="358" spans="1:6" s="2" customFormat="1" ht="12.75" customHeight="1">
      <c r="A358" s="33" t="s">
        <v>1004</v>
      </c>
      <c r="B358" s="34" t="s">
        <v>424</v>
      </c>
      <c r="C358" s="34" t="s">
        <v>425</v>
      </c>
      <c r="D358" s="34">
        <v>678</v>
      </c>
      <c r="E358" s="35">
        <v>50</v>
      </c>
      <c r="F358" s="68"/>
    </row>
    <row r="359" spans="1:6" s="2" customFormat="1" ht="12.75" customHeight="1">
      <c r="A359" s="33" t="s">
        <v>1004</v>
      </c>
      <c r="B359" s="34" t="s">
        <v>49</v>
      </c>
      <c r="C359" s="34" t="s">
        <v>130</v>
      </c>
      <c r="D359" s="34">
        <v>70</v>
      </c>
      <c r="E359" s="35">
        <v>55</v>
      </c>
      <c r="F359" s="68"/>
    </row>
    <row r="360" spans="1:6" s="2" customFormat="1" ht="12.75" customHeight="1">
      <c r="A360" s="33" t="s">
        <v>1004</v>
      </c>
      <c r="B360" s="34" t="s">
        <v>49</v>
      </c>
      <c r="C360" s="34" t="s">
        <v>131</v>
      </c>
      <c r="D360" s="34">
        <v>415</v>
      </c>
      <c r="E360" s="35">
        <v>55</v>
      </c>
      <c r="F360" s="68"/>
    </row>
    <row r="361" spans="1:6" s="2" customFormat="1" ht="12.75" customHeight="1">
      <c r="A361" s="33" t="s">
        <v>1004</v>
      </c>
      <c r="B361" s="34" t="s">
        <v>49</v>
      </c>
      <c r="C361" s="34" t="s">
        <v>558</v>
      </c>
      <c r="D361" s="34">
        <v>319</v>
      </c>
      <c r="E361" s="35">
        <v>55</v>
      </c>
      <c r="F361" s="68"/>
    </row>
    <row r="362" spans="1:6" s="2" customFormat="1" ht="12.75" customHeight="1">
      <c r="A362" s="33" t="s">
        <v>1004</v>
      </c>
      <c r="B362" s="34" t="s">
        <v>49</v>
      </c>
      <c r="C362" s="34" t="s">
        <v>9</v>
      </c>
      <c r="D362" s="34">
        <v>87</v>
      </c>
      <c r="E362" s="35">
        <v>55</v>
      </c>
      <c r="F362" s="68"/>
    </row>
    <row r="363" spans="1:6" s="2" customFormat="1" ht="12.75" customHeight="1">
      <c r="A363" s="33" t="s">
        <v>1004</v>
      </c>
      <c r="B363" s="34" t="s">
        <v>49</v>
      </c>
      <c r="C363" s="34" t="s">
        <v>5</v>
      </c>
      <c r="D363" s="34">
        <v>136</v>
      </c>
      <c r="E363" s="35">
        <v>55</v>
      </c>
      <c r="F363" s="68"/>
    </row>
    <row r="364" spans="1:6" s="2" customFormat="1" ht="12.75" customHeight="1">
      <c r="A364" s="33" t="s">
        <v>1004</v>
      </c>
      <c r="B364" s="34" t="s">
        <v>49</v>
      </c>
      <c r="C364" s="34" t="s">
        <v>16</v>
      </c>
      <c r="D364" s="34">
        <v>184</v>
      </c>
      <c r="E364" s="35">
        <v>55</v>
      </c>
      <c r="F364" s="68"/>
    </row>
    <row r="365" spans="1:6" s="2" customFormat="1" ht="12.75" customHeight="1">
      <c r="A365" s="33" t="s">
        <v>1004</v>
      </c>
      <c r="B365" s="34" t="s">
        <v>49</v>
      </c>
      <c r="C365" s="34" t="s">
        <v>21</v>
      </c>
      <c r="D365" s="34">
        <v>125</v>
      </c>
      <c r="E365" s="35">
        <v>55</v>
      </c>
      <c r="F365" s="68"/>
    </row>
    <row r="366" spans="1:6" s="2" customFormat="1" ht="12.75" customHeight="1">
      <c r="A366" s="33" t="s">
        <v>1004</v>
      </c>
      <c r="B366" s="34" t="s">
        <v>49</v>
      </c>
      <c r="C366" s="34" t="s">
        <v>125</v>
      </c>
      <c r="D366" s="34">
        <v>167</v>
      </c>
      <c r="E366" s="35">
        <v>55</v>
      </c>
      <c r="F366" s="68"/>
    </row>
    <row r="367" spans="1:6" s="2" customFormat="1" ht="12.75" customHeight="1">
      <c r="A367" s="33" t="s">
        <v>1004</v>
      </c>
      <c r="B367" s="34" t="s">
        <v>49</v>
      </c>
      <c r="C367" s="34" t="s">
        <v>126</v>
      </c>
      <c r="D367" s="34">
        <v>173</v>
      </c>
      <c r="E367" s="35">
        <v>55</v>
      </c>
      <c r="F367" s="68"/>
    </row>
    <row r="368" spans="1:6" s="2" customFormat="1" ht="12.75" customHeight="1">
      <c r="A368" s="33" t="s">
        <v>1004</v>
      </c>
      <c r="B368" s="34" t="s">
        <v>49</v>
      </c>
      <c r="C368" s="34" t="s">
        <v>20</v>
      </c>
      <c r="D368" s="34">
        <v>130</v>
      </c>
      <c r="E368" s="35">
        <v>55</v>
      </c>
      <c r="F368" s="68"/>
    </row>
    <row r="369" spans="1:6" s="2" customFormat="1" ht="12.75" customHeight="1">
      <c r="A369" s="33" t="s">
        <v>1004</v>
      </c>
      <c r="B369" s="34" t="s">
        <v>49</v>
      </c>
      <c r="C369" s="34" t="s">
        <v>6</v>
      </c>
      <c r="D369" s="34">
        <v>94</v>
      </c>
      <c r="E369" s="35">
        <v>55</v>
      </c>
      <c r="F369" s="68"/>
    </row>
    <row r="370" spans="1:6" s="2" customFormat="1" ht="12.75" customHeight="1">
      <c r="A370" s="33" t="s">
        <v>1004</v>
      </c>
      <c r="B370" s="34" t="s">
        <v>49</v>
      </c>
      <c r="C370" s="34" t="s">
        <v>7</v>
      </c>
      <c r="D370" s="34">
        <v>239</v>
      </c>
      <c r="E370" s="35">
        <v>55</v>
      </c>
      <c r="F370" s="68"/>
    </row>
    <row r="371" spans="1:6" s="2" customFormat="1" ht="12.75" customHeight="1">
      <c r="A371" s="33" t="s">
        <v>1004</v>
      </c>
      <c r="B371" s="34" t="s">
        <v>49</v>
      </c>
      <c r="C371" s="34" t="s">
        <v>14</v>
      </c>
      <c r="D371" s="34">
        <v>330</v>
      </c>
      <c r="E371" s="35">
        <v>55</v>
      </c>
      <c r="F371" s="68"/>
    </row>
    <row r="372" spans="1:6" s="2" customFormat="1" ht="12.75" customHeight="1">
      <c r="A372" s="33" t="s">
        <v>1004</v>
      </c>
      <c r="B372" s="34" t="s">
        <v>49</v>
      </c>
      <c r="C372" s="34" t="s">
        <v>14</v>
      </c>
      <c r="D372" s="34">
        <v>321</v>
      </c>
      <c r="E372" s="35">
        <v>55</v>
      </c>
      <c r="F372" s="68"/>
    </row>
    <row r="373" spans="1:6" s="2" customFormat="1" ht="12.75" customHeight="1">
      <c r="A373" s="33" t="s">
        <v>1004</v>
      </c>
      <c r="B373" s="34" t="s">
        <v>49</v>
      </c>
      <c r="C373" s="34" t="s">
        <v>25</v>
      </c>
      <c r="D373" s="34">
        <v>142</v>
      </c>
      <c r="E373" s="35">
        <v>55</v>
      </c>
      <c r="F373" s="68"/>
    </row>
    <row r="374" spans="1:6" s="2" customFormat="1" ht="12.75" customHeight="1">
      <c r="A374" s="33" t="s">
        <v>1004</v>
      </c>
      <c r="B374" s="34" t="s">
        <v>49</v>
      </c>
      <c r="C374" s="34" t="s">
        <v>8</v>
      </c>
      <c r="D374" s="34">
        <v>258</v>
      </c>
      <c r="E374" s="35">
        <v>55</v>
      </c>
      <c r="F374" s="68"/>
    </row>
    <row r="375" spans="1:6" s="2" customFormat="1" ht="12.75" customHeight="1">
      <c r="A375" s="33" t="s">
        <v>1004</v>
      </c>
      <c r="B375" s="34" t="s">
        <v>49</v>
      </c>
      <c r="C375" s="34" t="s">
        <v>11</v>
      </c>
      <c r="D375" s="34">
        <v>238</v>
      </c>
      <c r="E375" s="35">
        <v>55</v>
      </c>
      <c r="F375" s="68"/>
    </row>
    <row r="376" spans="1:6" s="2" customFormat="1" ht="12.75" customHeight="1">
      <c r="A376" s="33" t="s">
        <v>1004</v>
      </c>
      <c r="B376" s="34" t="s">
        <v>49</v>
      </c>
      <c r="C376" s="34" t="s">
        <v>3</v>
      </c>
      <c r="D376" s="34">
        <v>204</v>
      </c>
      <c r="E376" s="35">
        <v>55</v>
      </c>
      <c r="F376" s="68"/>
    </row>
    <row r="377" spans="1:6" s="2" customFormat="1" ht="12.75" customHeight="1">
      <c r="A377" s="33" t="s">
        <v>1004</v>
      </c>
      <c r="B377" s="34" t="s">
        <v>49</v>
      </c>
      <c r="C377" s="34" t="s">
        <v>10</v>
      </c>
      <c r="D377" s="34">
        <v>111</v>
      </c>
      <c r="E377" s="35">
        <v>55</v>
      </c>
      <c r="F377" s="68"/>
    </row>
    <row r="378" spans="1:6" s="2" customFormat="1" ht="12.75" customHeight="1">
      <c r="A378" s="33" t="s">
        <v>1004</v>
      </c>
      <c r="B378" s="34" t="s">
        <v>49</v>
      </c>
      <c r="C378" s="34" t="s">
        <v>24</v>
      </c>
      <c r="D378" s="34">
        <v>130</v>
      </c>
      <c r="E378" s="35">
        <v>55</v>
      </c>
      <c r="F378" s="68"/>
    </row>
    <row r="379" spans="1:6" s="2" customFormat="1" ht="12.75" customHeight="1">
      <c r="A379" s="33" t="s">
        <v>1004</v>
      </c>
      <c r="B379" s="34" t="s">
        <v>49</v>
      </c>
      <c r="C379" s="34" t="s">
        <v>15</v>
      </c>
      <c r="D379" s="34">
        <v>168</v>
      </c>
      <c r="E379" s="35">
        <v>55</v>
      </c>
      <c r="F379" s="68"/>
    </row>
    <row r="380" spans="1:6" s="2" customFormat="1" ht="12.75" customHeight="1">
      <c r="A380" s="33" t="s">
        <v>1004</v>
      </c>
      <c r="B380" s="34" t="s">
        <v>49</v>
      </c>
      <c r="C380" s="34" t="s">
        <v>12</v>
      </c>
      <c r="D380" s="34">
        <v>262</v>
      </c>
      <c r="E380" s="35">
        <v>55</v>
      </c>
      <c r="F380" s="68"/>
    </row>
    <row r="381" spans="1:6" s="2" customFormat="1" ht="12.75" customHeight="1">
      <c r="A381" s="33" t="s">
        <v>1004</v>
      </c>
      <c r="B381" s="34" t="s">
        <v>49</v>
      </c>
      <c r="C381" s="34" t="s">
        <v>111</v>
      </c>
      <c r="D381" s="34">
        <v>102</v>
      </c>
      <c r="E381" s="35">
        <v>55</v>
      </c>
      <c r="F381" s="68"/>
    </row>
    <row r="382" spans="1:6" s="2" customFormat="1" ht="12.75" customHeight="1">
      <c r="A382" s="33" t="s">
        <v>1004</v>
      </c>
      <c r="B382" s="34" t="s">
        <v>49</v>
      </c>
      <c r="C382" s="34" t="s">
        <v>26</v>
      </c>
      <c r="D382" s="34">
        <v>92</v>
      </c>
      <c r="E382" s="35">
        <v>55</v>
      </c>
      <c r="F382" s="68"/>
    </row>
    <row r="383" spans="1:6" s="2" customFormat="1" ht="12.75" customHeight="1">
      <c r="A383" s="33" t="s">
        <v>1004</v>
      </c>
      <c r="B383" s="34" t="s">
        <v>49</v>
      </c>
      <c r="C383" s="34" t="s">
        <v>4</v>
      </c>
      <c r="D383" s="34">
        <v>248</v>
      </c>
      <c r="E383" s="35">
        <v>55</v>
      </c>
      <c r="F383" s="68"/>
    </row>
    <row r="384" spans="1:6" s="2" customFormat="1" ht="12.75" customHeight="1">
      <c r="A384" s="33" t="s">
        <v>1004</v>
      </c>
      <c r="B384" s="34" t="s">
        <v>49</v>
      </c>
      <c r="C384" s="34" t="s">
        <v>528</v>
      </c>
      <c r="D384" s="34">
        <v>806</v>
      </c>
      <c r="E384" s="35">
        <v>60</v>
      </c>
      <c r="F384" s="68"/>
    </row>
    <row r="385" spans="1:6" s="2" customFormat="1" ht="12.75" customHeight="1">
      <c r="A385" s="33" t="s">
        <v>1004</v>
      </c>
      <c r="B385" s="34" t="s">
        <v>49</v>
      </c>
      <c r="C385" s="34" t="s">
        <v>529</v>
      </c>
      <c r="D385" s="34">
        <v>826</v>
      </c>
      <c r="E385" s="35">
        <v>60</v>
      </c>
      <c r="F385" s="68"/>
    </row>
    <row r="386" spans="1:6" s="2" customFormat="1" ht="12.75" customHeight="1">
      <c r="A386" s="33" t="s">
        <v>1004</v>
      </c>
      <c r="B386" s="34" t="s">
        <v>49</v>
      </c>
      <c r="C386" s="34" t="s">
        <v>530</v>
      </c>
      <c r="D386" s="34">
        <v>884</v>
      </c>
      <c r="E386" s="35">
        <v>60</v>
      </c>
      <c r="F386" s="68"/>
    </row>
    <row r="387" spans="1:6" s="2" customFormat="1" ht="12.75" customHeight="1">
      <c r="A387" s="33" t="s">
        <v>1004</v>
      </c>
      <c r="B387" s="34" t="s">
        <v>49</v>
      </c>
      <c r="C387" s="34" t="s">
        <v>576</v>
      </c>
      <c r="D387" s="34">
        <v>590</v>
      </c>
      <c r="E387" s="35">
        <v>60</v>
      </c>
      <c r="F387" s="68"/>
    </row>
    <row r="388" spans="1:6" s="2" customFormat="1" ht="12.75" customHeight="1">
      <c r="A388" s="33" t="s">
        <v>1004</v>
      </c>
      <c r="B388" s="34" t="s">
        <v>49</v>
      </c>
      <c r="C388" s="34" t="s">
        <v>531</v>
      </c>
      <c r="D388" s="34">
        <v>890</v>
      </c>
      <c r="E388" s="35">
        <v>60</v>
      </c>
      <c r="F388" s="68"/>
    </row>
    <row r="389" spans="1:6" s="2" customFormat="1" ht="12.75" customHeight="1">
      <c r="A389" s="33" t="s">
        <v>1004</v>
      </c>
      <c r="B389" s="34" t="s">
        <v>49</v>
      </c>
      <c r="C389" s="34" t="s">
        <v>532</v>
      </c>
      <c r="D389" s="34">
        <v>878</v>
      </c>
      <c r="E389" s="35">
        <v>60</v>
      </c>
      <c r="F389" s="68"/>
    </row>
    <row r="390" spans="1:6" s="2" customFormat="1" ht="12.75" customHeight="1">
      <c r="A390" s="33" t="s">
        <v>1131</v>
      </c>
      <c r="B390" s="34" t="s">
        <v>49</v>
      </c>
      <c r="C390" s="34" t="s">
        <v>427</v>
      </c>
      <c r="D390" s="34">
        <v>1102</v>
      </c>
      <c r="E390" s="35">
        <v>70</v>
      </c>
      <c r="F390" s="68"/>
    </row>
    <row r="391" spans="1:6" s="2" customFormat="1" ht="12.75" customHeight="1">
      <c r="A391" s="33" t="s">
        <v>1133</v>
      </c>
      <c r="B391" s="34" t="s">
        <v>49</v>
      </c>
      <c r="C391" s="34" t="s">
        <v>498</v>
      </c>
      <c r="D391" s="34">
        <f>670-40</f>
        <v>630</v>
      </c>
      <c r="E391" s="35">
        <v>70</v>
      </c>
      <c r="F391" s="68"/>
    </row>
    <row r="392" spans="1:6" s="2" customFormat="1" ht="12.75" customHeight="1">
      <c r="A392" s="33" t="s">
        <v>1142</v>
      </c>
      <c r="B392" s="34" t="s">
        <v>49</v>
      </c>
      <c r="C392" s="34" t="s">
        <v>1005</v>
      </c>
      <c r="D392" s="34">
        <v>1400</v>
      </c>
      <c r="E392" s="35">
        <v>70</v>
      </c>
      <c r="F392" s="68"/>
    </row>
    <row r="393" spans="1:6" s="2" customFormat="1" ht="12.75" customHeight="1">
      <c r="A393" s="33" t="s">
        <v>1142</v>
      </c>
      <c r="B393" s="13" t="s">
        <v>49</v>
      </c>
      <c r="C393" s="34" t="s">
        <v>1132</v>
      </c>
      <c r="D393" s="34">
        <v>1148</v>
      </c>
      <c r="E393" s="35">
        <v>70</v>
      </c>
      <c r="F393" s="68"/>
    </row>
    <row r="394" spans="1:6" s="2" customFormat="1" ht="12.75" customHeight="1">
      <c r="A394" s="33" t="s">
        <v>33</v>
      </c>
      <c r="B394" s="34" t="s">
        <v>49</v>
      </c>
      <c r="C394" s="34" t="s">
        <v>537</v>
      </c>
      <c r="D394" s="34">
        <v>94</v>
      </c>
      <c r="E394" s="35">
        <v>70</v>
      </c>
      <c r="F394" s="68"/>
    </row>
    <row r="395" spans="1:6" s="2" customFormat="1" ht="12.75" customHeight="1">
      <c r="A395" s="33" t="s">
        <v>33</v>
      </c>
      <c r="B395" s="34" t="s">
        <v>49</v>
      </c>
      <c r="C395" s="34" t="s">
        <v>551</v>
      </c>
      <c r="D395" s="34">
        <v>106</v>
      </c>
      <c r="E395" s="35">
        <v>70</v>
      </c>
      <c r="F395" s="68"/>
    </row>
    <row r="396" spans="1:6" s="2" customFormat="1" ht="12.75" customHeight="1">
      <c r="A396" s="33" t="s">
        <v>156</v>
      </c>
      <c r="B396" s="34" t="s">
        <v>441</v>
      </c>
      <c r="C396" s="34" t="s">
        <v>442</v>
      </c>
      <c r="D396" s="34">
        <v>51</v>
      </c>
      <c r="E396" s="35">
        <v>40</v>
      </c>
      <c r="F396" s="68"/>
    </row>
    <row r="397" spans="1:6" s="2" customFormat="1" ht="12.75" customHeight="1">
      <c r="A397" s="33" t="s">
        <v>156</v>
      </c>
      <c r="B397" s="34" t="s">
        <v>441</v>
      </c>
      <c r="C397" s="34" t="s">
        <v>443</v>
      </c>
      <c r="D397" s="34">
        <v>61</v>
      </c>
      <c r="E397" s="35">
        <v>40</v>
      </c>
      <c r="F397" s="68"/>
    </row>
    <row r="398" spans="1:6" s="2" customFormat="1" ht="12.75" customHeight="1">
      <c r="A398" s="33" t="s">
        <v>156</v>
      </c>
      <c r="B398" s="34" t="s">
        <v>441</v>
      </c>
      <c r="C398" s="34" t="s">
        <v>444</v>
      </c>
      <c r="D398" s="34">
        <v>66</v>
      </c>
      <c r="E398" s="35">
        <v>40</v>
      </c>
      <c r="F398" s="68"/>
    </row>
    <row r="399" spans="1:6" s="2" customFormat="1" ht="12.75" customHeight="1">
      <c r="A399" s="33" t="s">
        <v>156</v>
      </c>
      <c r="B399" s="34" t="s">
        <v>441</v>
      </c>
      <c r="C399" s="34" t="s">
        <v>445</v>
      </c>
      <c r="D399" s="34">
        <v>69</v>
      </c>
      <c r="E399" s="35">
        <v>40</v>
      </c>
      <c r="F399" s="68"/>
    </row>
    <row r="400" spans="1:6" s="2" customFormat="1" ht="12.75" customHeight="1">
      <c r="A400" s="33" t="s">
        <v>33</v>
      </c>
      <c r="B400" s="34" t="s">
        <v>98</v>
      </c>
      <c r="C400" s="34" t="s">
        <v>51</v>
      </c>
      <c r="D400" s="34">
        <v>37</v>
      </c>
      <c r="E400" s="35">
        <v>40</v>
      </c>
      <c r="F400" s="68" t="s">
        <v>67</v>
      </c>
    </row>
    <row r="401" spans="1:6" s="2" customFormat="1" ht="12.75" customHeight="1">
      <c r="A401" s="33" t="s">
        <v>156</v>
      </c>
      <c r="B401" s="34" t="s">
        <v>446</v>
      </c>
      <c r="C401" s="34" t="s">
        <v>447</v>
      </c>
      <c r="D401" s="34">
        <v>68</v>
      </c>
      <c r="E401" s="35">
        <v>40</v>
      </c>
      <c r="F401" s="68"/>
    </row>
    <row r="402" spans="1:6" s="2" customFormat="1" ht="12.75" customHeight="1">
      <c r="A402" s="33" t="s">
        <v>33</v>
      </c>
      <c r="B402" s="34" t="s">
        <v>99</v>
      </c>
      <c r="C402" s="34" t="s">
        <v>408</v>
      </c>
      <c r="D402" s="34">
        <v>304</v>
      </c>
      <c r="E402" s="35">
        <v>40</v>
      </c>
      <c r="F402" s="68"/>
    </row>
    <row r="403" spans="1:6" s="2" customFormat="1" ht="12.75" customHeight="1">
      <c r="A403" s="33" t="s">
        <v>33</v>
      </c>
      <c r="B403" s="34" t="s">
        <v>99</v>
      </c>
      <c r="C403" s="34" t="s">
        <v>66</v>
      </c>
      <c r="D403" s="34">
        <v>420</v>
      </c>
      <c r="E403" s="35"/>
      <c r="F403" s="68" t="s">
        <v>1124</v>
      </c>
    </row>
    <row r="404" spans="1:6" s="2" customFormat="1" ht="12.75" customHeight="1">
      <c r="A404" s="33" t="s">
        <v>33</v>
      </c>
      <c r="B404" s="34" t="s">
        <v>99</v>
      </c>
      <c r="C404" s="34" t="s">
        <v>214</v>
      </c>
      <c r="D404" s="34">
        <v>529</v>
      </c>
      <c r="E404" s="35">
        <v>40</v>
      </c>
      <c r="F404" s="68"/>
    </row>
    <row r="405" spans="1:6" s="2" customFormat="1" ht="12.75" customHeight="1">
      <c r="A405" s="33" t="s">
        <v>156</v>
      </c>
      <c r="B405" s="34" t="s">
        <v>99</v>
      </c>
      <c r="C405" s="34" t="s">
        <v>504</v>
      </c>
      <c r="D405" s="34">
        <f>172-45</f>
        <v>127</v>
      </c>
      <c r="E405" s="35">
        <v>40</v>
      </c>
      <c r="F405" s="68"/>
    </row>
    <row r="406" spans="1:6" s="2" customFormat="1" ht="12.75" customHeight="1">
      <c r="A406" s="33" t="s">
        <v>33</v>
      </c>
      <c r="B406" s="34" t="s">
        <v>99</v>
      </c>
      <c r="C406" s="34" t="s">
        <v>539</v>
      </c>
      <c r="D406" s="34">
        <v>159</v>
      </c>
      <c r="E406" s="35">
        <v>40</v>
      </c>
      <c r="F406" s="68"/>
    </row>
    <row r="407" spans="1:6" s="2" customFormat="1" ht="12.75" customHeight="1">
      <c r="A407" s="33" t="s">
        <v>33</v>
      </c>
      <c r="B407" s="34" t="s">
        <v>311</v>
      </c>
      <c r="C407" s="34" t="s">
        <v>282</v>
      </c>
      <c r="D407" s="34">
        <v>20</v>
      </c>
      <c r="E407" s="35">
        <v>120</v>
      </c>
      <c r="F407" s="68"/>
    </row>
    <row r="408" spans="1:6" s="2" customFormat="1" ht="12.75" customHeight="1">
      <c r="A408" s="33" t="s">
        <v>33</v>
      </c>
      <c r="B408" s="34" t="s">
        <v>311</v>
      </c>
      <c r="C408" s="34" t="s">
        <v>283</v>
      </c>
      <c r="D408" s="34">
        <v>21</v>
      </c>
      <c r="E408" s="35">
        <v>120</v>
      </c>
      <c r="F408" s="68"/>
    </row>
    <row r="409" spans="1:6" s="2" customFormat="1" ht="12.75" customHeight="1">
      <c r="A409" s="33" t="s">
        <v>33</v>
      </c>
      <c r="B409" s="34" t="s">
        <v>100</v>
      </c>
      <c r="C409" s="34" t="s">
        <v>101</v>
      </c>
      <c r="D409" s="34">
        <v>77</v>
      </c>
      <c r="E409" s="35">
        <v>40</v>
      </c>
      <c r="F409" s="68"/>
    </row>
    <row r="410" spans="1:6" s="2" customFormat="1" ht="12.75" customHeight="1">
      <c r="A410" s="33" t="s">
        <v>33</v>
      </c>
      <c r="B410" s="34" t="s">
        <v>543</v>
      </c>
      <c r="C410" s="34" t="s">
        <v>544</v>
      </c>
      <c r="D410" s="34">
        <v>277</v>
      </c>
      <c r="E410" s="35">
        <v>40</v>
      </c>
      <c r="F410" s="68"/>
    </row>
    <row r="411" spans="1:6" s="2" customFormat="1" ht="12.75" customHeight="1">
      <c r="A411" s="33" t="s">
        <v>33</v>
      </c>
      <c r="B411" s="34" t="s">
        <v>102</v>
      </c>
      <c r="C411" s="34" t="s">
        <v>55</v>
      </c>
      <c r="D411" s="34">
        <f>477-158</f>
        <v>319</v>
      </c>
      <c r="E411" s="35">
        <v>40</v>
      </c>
      <c r="F411" s="68" t="s">
        <v>72</v>
      </c>
    </row>
    <row r="412" spans="1:6" s="2" customFormat="1" ht="12.75" customHeight="1">
      <c r="A412" s="60" t="s">
        <v>33</v>
      </c>
      <c r="B412" s="61" t="s">
        <v>300</v>
      </c>
      <c r="C412" s="61" t="s">
        <v>351</v>
      </c>
      <c r="D412" s="62">
        <v>18.6</v>
      </c>
      <c r="E412" s="63">
        <v>150</v>
      </c>
      <c r="F412" s="69"/>
    </row>
    <row r="413" spans="1:6" s="2" customFormat="1" ht="12.75" customHeight="1">
      <c r="A413" s="33" t="s">
        <v>33</v>
      </c>
      <c r="B413" s="34" t="s">
        <v>300</v>
      </c>
      <c r="C413" s="34" t="s">
        <v>301</v>
      </c>
      <c r="D413" s="34">
        <v>22</v>
      </c>
      <c r="E413" s="35">
        <v>150</v>
      </c>
      <c r="F413" s="68"/>
    </row>
    <row r="414" spans="1:6" s="2" customFormat="1" ht="12.75" customHeight="1">
      <c r="A414" s="33" t="s">
        <v>33</v>
      </c>
      <c r="B414" s="34" t="s">
        <v>35</v>
      </c>
      <c r="C414" s="34" t="s">
        <v>493</v>
      </c>
      <c r="D414" s="34">
        <f>325-152</f>
        <v>173</v>
      </c>
      <c r="E414" s="35">
        <v>45</v>
      </c>
      <c r="F414" s="68"/>
    </row>
    <row r="415" spans="1:6" s="2" customFormat="1" ht="12.75" customHeight="1">
      <c r="A415" s="33" t="s">
        <v>156</v>
      </c>
      <c r="B415" s="34" t="s">
        <v>35</v>
      </c>
      <c r="C415" s="34" t="s">
        <v>1134</v>
      </c>
      <c r="D415" s="34">
        <f>305-89</f>
        <v>216</v>
      </c>
      <c r="E415" s="35">
        <v>45</v>
      </c>
      <c r="F415" s="68"/>
    </row>
    <row r="416" spans="1:6" s="2" customFormat="1" ht="12.75" customHeight="1">
      <c r="A416" s="33" t="s">
        <v>33</v>
      </c>
      <c r="B416" s="34" t="s">
        <v>35</v>
      </c>
      <c r="C416" s="34" t="s">
        <v>409</v>
      </c>
      <c r="D416" s="34">
        <v>229</v>
      </c>
      <c r="E416" s="35">
        <v>45</v>
      </c>
      <c r="F416" s="68"/>
    </row>
    <row r="417" spans="1:6" s="2" customFormat="1" ht="12.75" customHeight="1">
      <c r="A417" s="33" t="s">
        <v>33</v>
      </c>
      <c r="B417" s="34" t="s">
        <v>35</v>
      </c>
      <c r="C417" s="34" t="s">
        <v>410</v>
      </c>
      <c r="D417" s="34">
        <v>271</v>
      </c>
      <c r="E417" s="35">
        <v>45</v>
      </c>
      <c r="F417" s="68"/>
    </row>
    <row r="418" spans="1:6" s="2" customFormat="1" ht="12.75" customHeight="1">
      <c r="A418" s="33" t="s">
        <v>33</v>
      </c>
      <c r="B418" s="34" t="s">
        <v>35</v>
      </c>
      <c r="C418" s="34" t="s">
        <v>411</v>
      </c>
      <c r="D418" s="34">
        <v>281</v>
      </c>
      <c r="E418" s="35">
        <v>45</v>
      </c>
      <c r="F418" s="68"/>
    </row>
    <row r="419" spans="1:6" s="2" customFormat="1" ht="12.75" customHeight="1">
      <c r="A419" s="33" t="s">
        <v>33</v>
      </c>
      <c r="B419" s="34" t="s">
        <v>35</v>
      </c>
      <c r="C419" s="34" t="s">
        <v>1195</v>
      </c>
      <c r="D419" s="34"/>
      <c r="E419" s="35"/>
      <c r="F419" s="68" t="s">
        <v>1196</v>
      </c>
    </row>
    <row r="420" spans="1:6" s="2" customFormat="1" ht="12.75" customHeight="1">
      <c r="A420" s="33" t="s">
        <v>33</v>
      </c>
      <c r="B420" s="13" t="s">
        <v>35</v>
      </c>
      <c r="C420" s="34" t="s">
        <v>36</v>
      </c>
      <c r="D420" s="34">
        <f>2057-1086-300-41-205</f>
        <v>425</v>
      </c>
      <c r="E420" s="35">
        <v>45</v>
      </c>
      <c r="F420" s="68"/>
    </row>
    <row r="421" spans="1:6" s="2" customFormat="1" ht="12.75" customHeight="1">
      <c r="A421" s="33" t="s">
        <v>33</v>
      </c>
      <c r="B421" s="34" t="s">
        <v>35</v>
      </c>
      <c r="C421" s="34" t="s">
        <v>36</v>
      </c>
      <c r="D421" s="34">
        <f>2740+14-82</f>
        <v>2672</v>
      </c>
      <c r="E421" s="35">
        <v>45</v>
      </c>
      <c r="F421" s="68"/>
    </row>
    <row r="422" spans="1:6" s="2" customFormat="1" ht="12.75" customHeight="1">
      <c r="A422" s="33" t="s">
        <v>33</v>
      </c>
      <c r="B422" s="34" t="s">
        <v>35</v>
      </c>
      <c r="C422" s="34" t="s">
        <v>275</v>
      </c>
      <c r="D422" s="34">
        <f>550-69</f>
        <v>481</v>
      </c>
      <c r="E422" s="35">
        <v>45</v>
      </c>
      <c r="F422" s="68"/>
    </row>
    <row r="423" spans="1:6" s="2" customFormat="1" ht="12.75" customHeight="1">
      <c r="A423" s="33" t="s">
        <v>33</v>
      </c>
      <c r="B423" s="34" t="s">
        <v>35</v>
      </c>
      <c r="C423" s="34" t="s">
        <v>121</v>
      </c>
      <c r="D423" s="34">
        <f>1526-120</f>
        <v>1406</v>
      </c>
      <c r="E423" s="35">
        <v>45</v>
      </c>
      <c r="F423" s="68"/>
    </row>
    <row r="424" spans="1:6" s="2" customFormat="1" ht="12.75" customHeight="1">
      <c r="A424" s="33" t="s">
        <v>33</v>
      </c>
      <c r="B424" s="34" t="s">
        <v>35</v>
      </c>
      <c r="C424" s="34" t="s">
        <v>127</v>
      </c>
      <c r="D424" s="34">
        <v>1890</v>
      </c>
      <c r="E424" s="35">
        <v>45</v>
      </c>
      <c r="F424" s="68"/>
    </row>
    <row r="425" spans="1:6" s="2" customFormat="1" ht="12.75" customHeight="1">
      <c r="A425" s="33" t="s">
        <v>33</v>
      </c>
      <c r="B425" s="34" t="s">
        <v>35</v>
      </c>
      <c r="C425" s="34" t="s">
        <v>276</v>
      </c>
      <c r="D425" s="34">
        <f>444-146</f>
        <v>298</v>
      </c>
      <c r="E425" s="35">
        <v>45</v>
      </c>
      <c r="F425" s="68"/>
    </row>
    <row r="426" spans="1:6" s="2" customFormat="1" ht="12.75" customHeight="1">
      <c r="A426" s="33" t="s">
        <v>33</v>
      </c>
      <c r="B426" s="34" t="s">
        <v>35</v>
      </c>
      <c r="C426" s="34" t="s">
        <v>128</v>
      </c>
      <c r="D426" s="34">
        <v>686</v>
      </c>
      <c r="E426" s="35">
        <v>45</v>
      </c>
      <c r="F426" s="68"/>
    </row>
    <row r="427" spans="1:6" s="2" customFormat="1" ht="12.75" customHeight="1">
      <c r="A427" s="33" t="s">
        <v>156</v>
      </c>
      <c r="B427" s="34" t="s">
        <v>35</v>
      </c>
      <c r="C427" s="34" t="s">
        <v>448</v>
      </c>
      <c r="D427" s="34">
        <v>106</v>
      </c>
      <c r="E427" s="35">
        <v>45</v>
      </c>
      <c r="F427" s="68"/>
    </row>
    <row r="428" spans="1:6" s="2" customFormat="1" ht="12.75" customHeight="1">
      <c r="A428" s="33" t="s">
        <v>156</v>
      </c>
      <c r="B428" s="34" t="s">
        <v>35</v>
      </c>
      <c r="C428" s="34" t="s">
        <v>449</v>
      </c>
      <c r="D428" s="34">
        <v>122</v>
      </c>
      <c r="E428" s="35">
        <v>45</v>
      </c>
      <c r="F428" s="68"/>
    </row>
    <row r="429" spans="1:6" s="2" customFormat="1" ht="12.75" customHeight="1">
      <c r="A429" s="33" t="s">
        <v>156</v>
      </c>
      <c r="B429" s="34" t="s">
        <v>35</v>
      </c>
      <c r="C429" s="34" t="s">
        <v>450</v>
      </c>
      <c r="D429" s="34">
        <v>125</v>
      </c>
      <c r="E429" s="35">
        <v>45</v>
      </c>
      <c r="F429" s="68"/>
    </row>
    <row r="430" spans="1:6" s="2" customFormat="1" ht="12.75" customHeight="1">
      <c r="A430" s="33" t="s">
        <v>156</v>
      </c>
      <c r="B430" s="34" t="s">
        <v>35</v>
      </c>
      <c r="C430" s="34" t="s">
        <v>451</v>
      </c>
      <c r="D430" s="34">
        <v>132</v>
      </c>
      <c r="E430" s="35">
        <v>45</v>
      </c>
      <c r="F430" s="68"/>
    </row>
    <row r="431" spans="1:6" s="2" customFormat="1" ht="12.75" customHeight="1">
      <c r="A431" s="33" t="s">
        <v>156</v>
      </c>
      <c r="B431" s="34" t="s">
        <v>35</v>
      </c>
      <c r="C431" s="34" t="s">
        <v>451</v>
      </c>
      <c r="D431" s="34">
        <v>132</v>
      </c>
      <c r="E431" s="35">
        <v>45</v>
      </c>
      <c r="F431" s="68"/>
    </row>
    <row r="432" spans="1:6" s="2" customFormat="1" ht="12.75" customHeight="1">
      <c r="A432" s="33" t="s">
        <v>156</v>
      </c>
      <c r="B432" s="34" t="s">
        <v>35</v>
      </c>
      <c r="C432" s="34" t="s">
        <v>452</v>
      </c>
      <c r="D432" s="34">
        <v>151</v>
      </c>
      <c r="E432" s="35">
        <v>45</v>
      </c>
      <c r="F432" s="68"/>
    </row>
    <row r="433" spans="1:6" s="2" customFormat="1" ht="12.75" customHeight="1">
      <c r="A433" s="33" t="s">
        <v>33</v>
      </c>
      <c r="B433" s="34" t="s">
        <v>35</v>
      </c>
      <c r="C433" s="34" t="s">
        <v>256</v>
      </c>
      <c r="D433" s="34">
        <v>110</v>
      </c>
      <c r="E433" s="35">
        <v>45</v>
      </c>
      <c r="F433" s="68"/>
    </row>
    <row r="434" spans="1:6" s="2" customFormat="1" ht="12.75" customHeight="1">
      <c r="A434" s="33" t="s">
        <v>33</v>
      </c>
      <c r="B434" s="34" t="s">
        <v>35</v>
      </c>
      <c r="C434" s="34" t="s">
        <v>257</v>
      </c>
      <c r="D434" s="34">
        <v>133</v>
      </c>
      <c r="E434" s="35">
        <v>45</v>
      </c>
      <c r="F434" s="68"/>
    </row>
    <row r="435" spans="1:6" s="2" customFormat="1" ht="12.75" customHeight="1">
      <c r="A435" s="33" t="s">
        <v>156</v>
      </c>
      <c r="B435" s="34" t="s">
        <v>35</v>
      </c>
      <c r="C435" s="34" t="s">
        <v>545</v>
      </c>
      <c r="D435" s="34">
        <v>97</v>
      </c>
      <c r="E435" s="35">
        <v>45</v>
      </c>
      <c r="F435" s="68"/>
    </row>
    <row r="436" spans="1:6" s="2" customFormat="1" ht="12.75" customHeight="1">
      <c r="A436" s="33" t="s">
        <v>33</v>
      </c>
      <c r="B436" s="34" t="s">
        <v>35</v>
      </c>
      <c r="C436" s="34" t="s">
        <v>552</v>
      </c>
      <c r="D436" s="34">
        <v>102</v>
      </c>
      <c r="E436" s="35">
        <v>45</v>
      </c>
      <c r="F436" s="68"/>
    </row>
    <row r="437" spans="1:6" s="2" customFormat="1" ht="12.75" customHeight="1">
      <c r="A437" s="33" t="s">
        <v>33</v>
      </c>
      <c r="B437" s="34" t="s">
        <v>35</v>
      </c>
      <c r="C437" s="34" t="s">
        <v>499</v>
      </c>
      <c r="D437" s="34">
        <v>144</v>
      </c>
      <c r="E437" s="35">
        <v>45</v>
      </c>
      <c r="F437" s="68"/>
    </row>
    <row r="438" spans="1:6" s="2" customFormat="1" ht="12.75" customHeight="1">
      <c r="A438" s="33" t="s">
        <v>33</v>
      </c>
      <c r="B438" s="34" t="s">
        <v>35</v>
      </c>
      <c r="C438" s="34" t="s">
        <v>546</v>
      </c>
      <c r="D438" s="34">
        <v>155</v>
      </c>
      <c r="E438" s="35">
        <v>45</v>
      </c>
      <c r="F438" s="68"/>
    </row>
    <row r="439" spans="1:6" s="2" customFormat="1" ht="12.75" customHeight="1">
      <c r="A439" s="33" t="s">
        <v>33</v>
      </c>
      <c r="B439" s="34" t="s">
        <v>35</v>
      </c>
      <c r="C439" s="34" t="s">
        <v>553</v>
      </c>
      <c r="D439" s="34">
        <v>164</v>
      </c>
      <c r="E439" s="35">
        <v>45</v>
      </c>
      <c r="F439" s="68"/>
    </row>
    <row r="440" spans="1:6" s="2" customFormat="1" ht="12.75" customHeight="1">
      <c r="A440" s="7" t="s">
        <v>33</v>
      </c>
      <c r="B440" s="62" t="s">
        <v>103</v>
      </c>
      <c r="C440" s="62" t="s">
        <v>63</v>
      </c>
      <c r="D440" s="62">
        <v>43</v>
      </c>
      <c r="E440" s="63">
        <v>25</v>
      </c>
      <c r="F440" s="69" t="s">
        <v>64</v>
      </c>
    </row>
    <row r="441" spans="1:6" s="2" customFormat="1" ht="12.75" customHeight="1">
      <c r="A441" s="60" t="s">
        <v>33</v>
      </c>
      <c r="B441" s="61" t="s">
        <v>332</v>
      </c>
      <c r="C441" s="61" t="s">
        <v>336</v>
      </c>
      <c r="D441" s="62">
        <v>31.7</v>
      </c>
      <c r="E441" s="63">
        <v>500</v>
      </c>
      <c r="F441" s="69" t="s">
        <v>1140</v>
      </c>
    </row>
    <row r="442" spans="1:6" s="2" customFormat="1" ht="12.75" customHeight="1">
      <c r="A442" s="60" t="s">
        <v>33</v>
      </c>
      <c r="B442" s="61" t="s">
        <v>332</v>
      </c>
      <c r="C442" s="61" t="s">
        <v>352</v>
      </c>
      <c r="D442" s="62">
        <v>13.1</v>
      </c>
      <c r="E442" s="63">
        <v>500</v>
      </c>
      <c r="F442" s="69" t="s">
        <v>1140</v>
      </c>
    </row>
    <row r="443" spans="1:6" s="2" customFormat="1" ht="12.75" customHeight="1">
      <c r="A443" s="60" t="s">
        <v>33</v>
      </c>
      <c r="B443" s="61" t="s">
        <v>332</v>
      </c>
      <c r="C443" s="61" t="s">
        <v>352</v>
      </c>
      <c r="D443" s="62">
        <v>38.9</v>
      </c>
      <c r="E443" s="63">
        <v>500</v>
      </c>
      <c r="F443" s="69" t="s">
        <v>1140</v>
      </c>
    </row>
    <row r="444" spans="1:6" s="2" customFormat="1" ht="12.75" customHeight="1">
      <c r="A444" s="33" t="s">
        <v>33</v>
      </c>
      <c r="B444" s="34" t="s">
        <v>332</v>
      </c>
      <c r="C444" s="34" t="s">
        <v>352</v>
      </c>
      <c r="D444" s="34">
        <v>12.6</v>
      </c>
      <c r="E444" s="63">
        <v>500</v>
      </c>
      <c r="F444" s="69" t="s">
        <v>1140</v>
      </c>
    </row>
    <row r="445" spans="1:6" s="2" customFormat="1" ht="12.75" customHeight="1">
      <c r="A445" s="33" t="s">
        <v>33</v>
      </c>
      <c r="B445" s="34" t="s">
        <v>334</v>
      </c>
      <c r="C445" s="34" t="s">
        <v>335</v>
      </c>
      <c r="D445" s="34">
        <v>42.6</v>
      </c>
      <c r="E445" s="35">
        <v>450</v>
      </c>
      <c r="F445" s="69" t="s">
        <v>1140</v>
      </c>
    </row>
    <row r="446" spans="1:6" s="2" customFormat="1" ht="12.75" customHeight="1">
      <c r="A446" s="33" t="s">
        <v>33</v>
      </c>
      <c r="B446" s="34" t="s">
        <v>334</v>
      </c>
      <c r="C446" s="34" t="s">
        <v>333</v>
      </c>
      <c r="D446" s="34">
        <v>30.5</v>
      </c>
      <c r="E446" s="35">
        <v>450</v>
      </c>
      <c r="F446" s="69" t="s">
        <v>1140</v>
      </c>
    </row>
    <row r="447" spans="1:6" s="2" customFormat="1" ht="12.75" customHeight="1">
      <c r="A447" s="7" t="s">
        <v>33</v>
      </c>
      <c r="B447" s="62" t="s">
        <v>334</v>
      </c>
      <c r="C447" s="62" t="s">
        <v>333</v>
      </c>
      <c r="D447" s="62">
        <v>38.5</v>
      </c>
      <c r="E447" s="63">
        <v>450</v>
      </c>
      <c r="F447" s="69" t="s">
        <v>1140</v>
      </c>
    </row>
    <row r="448" spans="1:6" s="2" customFormat="1" ht="12.75" customHeight="1">
      <c r="A448" s="15" t="s">
        <v>33</v>
      </c>
      <c r="B448" s="16" t="s">
        <v>312</v>
      </c>
      <c r="C448" s="16" t="s">
        <v>66</v>
      </c>
      <c r="D448" s="17">
        <v>155</v>
      </c>
      <c r="E448" s="18">
        <v>400</v>
      </c>
      <c r="F448" s="70" t="s">
        <v>1130</v>
      </c>
    </row>
    <row r="449" spans="1:6" s="2" customFormat="1" ht="12.75" customHeight="1">
      <c r="A449" s="60" t="s">
        <v>33</v>
      </c>
      <c r="B449" s="61" t="s">
        <v>312</v>
      </c>
      <c r="C449" s="61" t="s">
        <v>336</v>
      </c>
      <c r="D449" s="62">
        <v>29.8</v>
      </c>
      <c r="E449" s="63">
        <v>450</v>
      </c>
      <c r="F449" s="69" t="s">
        <v>1140</v>
      </c>
    </row>
    <row r="450" spans="1:6" s="2" customFormat="1" ht="12.75" customHeight="1">
      <c r="A450" s="60" t="s">
        <v>33</v>
      </c>
      <c r="B450" s="61" t="s">
        <v>312</v>
      </c>
      <c r="C450" s="61" t="s">
        <v>336</v>
      </c>
      <c r="D450" s="62">
        <v>17.7</v>
      </c>
      <c r="E450" s="63">
        <v>450</v>
      </c>
      <c r="F450" s="69" t="s">
        <v>1140</v>
      </c>
    </row>
    <row r="451" spans="1:6" s="2" customFormat="1" ht="12.75" customHeight="1">
      <c r="A451" s="60" t="s">
        <v>33</v>
      </c>
      <c r="B451" s="61" t="s">
        <v>312</v>
      </c>
      <c r="C451" s="61" t="s">
        <v>336</v>
      </c>
      <c r="D451" s="62">
        <v>23.9</v>
      </c>
      <c r="E451" s="63">
        <v>450</v>
      </c>
      <c r="F451" s="69" t="s">
        <v>1140</v>
      </c>
    </row>
    <row r="452" spans="1:6" s="2" customFormat="1" ht="12.75" customHeight="1">
      <c r="A452" s="60" t="s">
        <v>33</v>
      </c>
      <c r="B452" s="61" t="s">
        <v>312</v>
      </c>
      <c r="C452" s="61" t="s">
        <v>336</v>
      </c>
      <c r="D452" s="62">
        <v>22.9</v>
      </c>
      <c r="E452" s="63">
        <v>450</v>
      </c>
      <c r="F452" s="69" t="s">
        <v>1140</v>
      </c>
    </row>
    <row r="453" spans="1:6" s="2" customFormat="1" ht="12.75" customHeight="1">
      <c r="A453" s="60" t="s">
        <v>33</v>
      </c>
      <c r="B453" s="61" t="s">
        <v>312</v>
      </c>
      <c r="C453" s="61" t="s">
        <v>336</v>
      </c>
      <c r="D453" s="62">
        <v>27.3</v>
      </c>
      <c r="E453" s="63">
        <v>450</v>
      </c>
      <c r="F453" s="69" t="s">
        <v>1140</v>
      </c>
    </row>
    <row r="454" spans="1:6" s="2" customFormat="1" ht="12.75" customHeight="1">
      <c r="A454" s="60" t="s">
        <v>33</v>
      </c>
      <c r="B454" s="61" t="s">
        <v>312</v>
      </c>
      <c r="C454" s="61" t="s">
        <v>336</v>
      </c>
      <c r="D454" s="62">
        <v>24.7</v>
      </c>
      <c r="E454" s="63">
        <v>450</v>
      </c>
      <c r="F454" s="69" t="s">
        <v>1140</v>
      </c>
    </row>
    <row r="455" spans="1:6" s="2" customFormat="1" ht="12.75" customHeight="1">
      <c r="A455" s="60" t="s">
        <v>33</v>
      </c>
      <c r="B455" s="61" t="s">
        <v>312</v>
      </c>
      <c r="C455" s="61" t="s">
        <v>336</v>
      </c>
      <c r="D455" s="62">
        <f>21-2.5</f>
        <v>18.5</v>
      </c>
      <c r="E455" s="63">
        <v>450</v>
      </c>
      <c r="F455" s="69" t="s">
        <v>1140</v>
      </c>
    </row>
    <row r="456" spans="1:6" s="2" customFormat="1" ht="12.75" customHeight="1">
      <c r="A456" s="60" t="s">
        <v>33</v>
      </c>
      <c r="B456" s="61" t="s">
        <v>312</v>
      </c>
      <c r="C456" s="61" t="s">
        <v>336</v>
      </c>
      <c r="D456" s="62">
        <v>25.2</v>
      </c>
      <c r="E456" s="63">
        <v>450</v>
      </c>
      <c r="F456" s="69" t="s">
        <v>1140</v>
      </c>
    </row>
    <row r="457" spans="1:6" s="2" customFormat="1" ht="12.75" customHeight="1">
      <c r="A457" s="7" t="s">
        <v>33</v>
      </c>
      <c r="B457" s="62" t="s">
        <v>312</v>
      </c>
      <c r="C457" s="62" t="s">
        <v>336</v>
      </c>
      <c r="D457" s="62">
        <v>24.4</v>
      </c>
      <c r="E457" s="63">
        <v>450</v>
      </c>
      <c r="F457" s="69" t="s">
        <v>1140</v>
      </c>
    </row>
    <row r="458" spans="1:6" s="2" customFormat="1" ht="12.75" customHeight="1">
      <c r="A458" s="7" t="s">
        <v>33</v>
      </c>
      <c r="B458" s="62" t="s">
        <v>312</v>
      </c>
      <c r="C458" s="62" t="s">
        <v>336</v>
      </c>
      <c r="D458" s="62">
        <v>22.4</v>
      </c>
      <c r="E458" s="63">
        <v>450</v>
      </c>
      <c r="F458" s="69" t="s">
        <v>1140</v>
      </c>
    </row>
    <row r="459" spans="1:6" s="2" customFormat="1" ht="12.75" customHeight="1">
      <c r="A459" s="7" t="s">
        <v>33</v>
      </c>
      <c r="B459" s="62" t="s">
        <v>312</v>
      </c>
      <c r="C459" s="62" t="s">
        <v>335</v>
      </c>
      <c r="D459" s="62">
        <v>13.3</v>
      </c>
      <c r="E459" s="63">
        <v>450</v>
      </c>
      <c r="F459" s="69" t="s">
        <v>1140</v>
      </c>
    </row>
    <row r="460" spans="1:6" s="2" customFormat="1" ht="12.75" customHeight="1">
      <c r="A460" s="7" t="s">
        <v>33</v>
      </c>
      <c r="B460" s="62" t="s">
        <v>312</v>
      </c>
      <c r="C460" s="62" t="s">
        <v>335</v>
      </c>
      <c r="D460" s="62">
        <v>27.7</v>
      </c>
      <c r="E460" s="63">
        <v>450</v>
      </c>
      <c r="F460" s="69" t="s">
        <v>1140</v>
      </c>
    </row>
    <row r="461" spans="1:6" s="2" customFormat="1" ht="12.75" customHeight="1">
      <c r="A461" s="7" t="s">
        <v>33</v>
      </c>
      <c r="B461" s="62" t="s">
        <v>312</v>
      </c>
      <c r="C461" s="62" t="s">
        <v>335</v>
      </c>
      <c r="D461" s="62">
        <v>18</v>
      </c>
      <c r="E461" s="63">
        <v>450</v>
      </c>
      <c r="F461" s="69" t="s">
        <v>1140</v>
      </c>
    </row>
    <row r="462" spans="1:6" s="2" customFormat="1" ht="12.75" customHeight="1">
      <c r="A462" s="7" t="s">
        <v>33</v>
      </c>
      <c r="B462" s="62" t="s">
        <v>312</v>
      </c>
      <c r="C462" s="62" t="s">
        <v>335</v>
      </c>
      <c r="D462" s="62">
        <v>23.3</v>
      </c>
      <c r="E462" s="63">
        <v>450</v>
      </c>
      <c r="F462" s="69" t="s">
        <v>1140</v>
      </c>
    </row>
    <row r="463" spans="1:6" s="2" customFormat="1" ht="12.75" customHeight="1">
      <c r="A463" s="7" t="s">
        <v>33</v>
      </c>
      <c r="B463" s="61" t="s">
        <v>312</v>
      </c>
      <c r="C463" s="62" t="s">
        <v>335</v>
      </c>
      <c r="D463" s="62">
        <v>8</v>
      </c>
      <c r="E463" s="63">
        <v>450</v>
      </c>
      <c r="F463" s="69" t="s">
        <v>1140</v>
      </c>
    </row>
    <row r="464" spans="1:6" s="2" customFormat="1" ht="12.75" customHeight="1">
      <c r="A464" s="7" t="s">
        <v>33</v>
      </c>
      <c r="B464" s="62" t="s">
        <v>312</v>
      </c>
      <c r="C464" s="62" t="s">
        <v>352</v>
      </c>
      <c r="D464" s="62">
        <v>20.6</v>
      </c>
      <c r="E464" s="63">
        <v>450</v>
      </c>
      <c r="F464" s="69" t="s">
        <v>1140</v>
      </c>
    </row>
    <row r="465" spans="1:6" s="2" customFormat="1" ht="12.75" customHeight="1">
      <c r="A465" s="7" t="s">
        <v>33</v>
      </c>
      <c r="B465" s="62" t="s">
        <v>312</v>
      </c>
      <c r="C465" s="62" t="s">
        <v>352</v>
      </c>
      <c r="D465" s="62">
        <v>23</v>
      </c>
      <c r="E465" s="63">
        <v>450</v>
      </c>
      <c r="F465" s="69" t="s">
        <v>1140</v>
      </c>
    </row>
    <row r="466" spans="1:6" s="2" customFormat="1" ht="12.75" customHeight="1">
      <c r="A466" s="7" t="s">
        <v>33</v>
      </c>
      <c r="B466" s="62" t="s">
        <v>312</v>
      </c>
      <c r="C466" s="62" t="s">
        <v>352</v>
      </c>
      <c r="D466" s="62">
        <v>28.2</v>
      </c>
      <c r="E466" s="63">
        <v>450</v>
      </c>
      <c r="F466" s="69" t="s">
        <v>1140</v>
      </c>
    </row>
    <row r="467" spans="1:6" s="2" customFormat="1" ht="12.75" customHeight="1">
      <c r="A467" s="60" t="s">
        <v>33</v>
      </c>
      <c r="B467" s="61" t="s">
        <v>312</v>
      </c>
      <c r="C467" s="61" t="s">
        <v>352</v>
      </c>
      <c r="D467" s="62">
        <v>29.9</v>
      </c>
      <c r="E467" s="63">
        <v>450</v>
      </c>
      <c r="F467" s="69" t="s">
        <v>1140</v>
      </c>
    </row>
    <row r="468" spans="1:6" s="2" customFormat="1" ht="12.75" customHeight="1">
      <c r="A468" s="7" t="s">
        <v>33</v>
      </c>
      <c r="B468" s="62" t="s">
        <v>312</v>
      </c>
      <c r="C468" s="62" t="s">
        <v>352</v>
      </c>
      <c r="D468" s="62">
        <v>31.3</v>
      </c>
      <c r="E468" s="63">
        <v>450</v>
      </c>
      <c r="F468" s="69" t="s">
        <v>1140</v>
      </c>
    </row>
    <row r="469" spans="1:6" s="2" customFormat="1" ht="12.75" customHeight="1">
      <c r="A469" s="7" t="s">
        <v>33</v>
      </c>
      <c r="B469" s="62" t="s">
        <v>312</v>
      </c>
      <c r="C469" s="62" t="s">
        <v>352</v>
      </c>
      <c r="D469" s="62">
        <v>33.3</v>
      </c>
      <c r="E469" s="63">
        <v>450</v>
      </c>
      <c r="F469" s="69" t="s">
        <v>1140</v>
      </c>
    </row>
    <row r="470" spans="1:6" s="2" customFormat="1" ht="12.75" customHeight="1">
      <c r="A470" s="7" t="s">
        <v>33</v>
      </c>
      <c r="B470" s="62" t="s">
        <v>312</v>
      </c>
      <c r="C470" s="62" t="s">
        <v>352</v>
      </c>
      <c r="D470" s="62">
        <v>19.6</v>
      </c>
      <c r="E470" s="63">
        <v>450</v>
      </c>
      <c r="F470" s="69" t="s">
        <v>1140</v>
      </c>
    </row>
    <row r="471" spans="1:6" s="2" customFormat="1" ht="12.75" customHeight="1">
      <c r="A471" s="7" t="s">
        <v>33</v>
      </c>
      <c r="B471" s="62" t="s">
        <v>312</v>
      </c>
      <c r="C471" s="62" t="s">
        <v>352</v>
      </c>
      <c r="D471" s="62">
        <v>26.5</v>
      </c>
      <c r="E471" s="63">
        <v>450</v>
      </c>
      <c r="F471" s="69" t="s">
        <v>1140</v>
      </c>
    </row>
    <row r="472" spans="1:6" s="2" customFormat="1" ht="12.75" customHeight="1">
      <c r="A472" s="7" t="s">
        <v>33</v>
      </c>
      <c r="B472" s="62" t="s">
        <v>312</v>
      </c>
      <c r="C472" s="62" t="s">
        <v>352</v>
      </c>
      <c r="D472" s="62">
        <v>23.7</v>
      </c>
      <c r="E472" s="63">
        <v>450</v>
      </c>
      <c r="F472" s="69" t="s">
        <v>1140</v>
      </c>
    </row>
    <row r="473" spans="1:6" s="2" customFormat="1" ht="12.75" customHeight="1">
      <c r="A473" s="60" t="s">
        <v>33</v>
      </c>
      <c r="B473" s="61" t="s">
        <v>312</v>
      </c>
      <c r="C473" s="61" t="s">
        <v>352</v>
      </c>
      <c r="D473" s="62">
        <v>27.8</v>
      </c>
      <c r="E473" s="63">
        <v>450</v>
      </c>
      <c r="F473" s="69" t="s">
        <v>1140</v>
      </c>
    </row>
    <row r="474" spans="1:6" s="2" customFormat="1" ht="12.75" customHeight="1">
      <c r="A474" s="60" t="s">
        <v>33</v>
      </c>
      <c r="B474" s="61" t="s">
        <v>312</v>
      </c>
      <c r="C474" s="61" t="s">
        <v>333</v>
      </c>
      <c r="D474" s="62">
        <v>10.8</v>
      </c>
      <c r="E474" s="63">
        <v>450</v>
      </c>
      <c r="F474" s="69" t="s">
        <v>1140</v>
      </c>
    </row>
    <row r="475" spans="1:6" s="2" customFormat="1" ht="12.75" customHeight="1">
      <c r="A475" s="60" t="s">
        <v>33</v>
      </c>
      <c r="B475" s="61" t="s">
        <v>312</v>
      </c>
      <c r="C475" s="61" t="s">
        <v>337</v>
      </c>
      <c r="D475" s="62">
        <v>22</v>
      </c>
      <c r="E475" s="63">
        <v>450</v>
      </c>
      <c r="F475" s="69" t="s">
        <v>1140</v>
      </c>
    </row>
    <row r="476" spans="1:6" s="2" customFormat="1" ht="12.75" customHeight="1">
      <c r="A476" s="60" t="s">
        <v>33</v>
      </c>
      <c r="B476" s="61" t="s">
        <v>312</v>
      </c>
      <c r="C476" s="61" t="s">
        <v>337</v>
      </c>
      <c r="D476" s="62">
        <v>24.7</v>
      </c>
      <c r="E476" s="63">
        <v>450</v>
      </c>
      <c r="F476" s="69" t="s">
        <v>1140</v>
      </c>
    </row>
    <row r="477" spans="1:6" s="2" customFormat="1" ht="12.75" customHeight="1">
      <c r="A477" s="7" t="s">
        <v>33</v>
      </c>
      <c r="B477" s="62" t="s">
        <v>312</v>
      </c>
      <c r="C477" s="62" t="s">
        <v>337</v>
      </c>
      <c r="D477" s="62">
        <v>27.9</v>
      </c>
      <c r="E477" s="63">
        <v>450</v>
      </c>
      <c r="F477" s="69" t="s">
        <v>1140</v>
      </c>
    </row>
    <row r="478" spans="1:6" s="2" customFormat="1" ht="12.75" customHeight="1">
      <c r="A478" s="7" t="s">
        <v>33</v>
      </c>
      <c r="B478" s="62" t="s">
        <v>312</v>
      </c>
      <c r="C478" s="62" t="s">
        <v>433</v>
      </c>
      <c r="D478" s="62">
        <v>40</v>
      </c>
      <c r="E478" s="63">
        <v>400</v>
      </c>
      <c r="F478" s="69"/>
    </row>
    <row r="479" spans="1:6" s="2" customFormat="1" ht="12.75" customHeight="1">
      <c r="A479" s="7" t="s">
        <v>33</v>
      </c>
      <c r="B479" s="62" t="s">
        <v>312</v>
      </c>
      <c r="C479" s="62" t="s">
        <v>353</v>
      </c>
      <c r="D479" s="62">
        <v>11</v>
      </c>
      <c r="E479" s="63">
        <v>450</v>
      </c>
      <c r="F479" s="69" t="s">
        <v>1140</v>
      </c>
    </row>
    <row r="480" spans="1:6" s="2" customFormat="1" ht="12.75" customHeight="1">
      <c r="A480" s="7" t="s">
        <v>33</v>
      </c>
      <c r="B480" s="61" t="s">
        <v>312</v>
      </c>
      <c r="C480" s="62" t="s">
        <v>353</v>
      </c>
      <c r="D480" s="62">
        <v>14.5</v>
      </c>
      <c r="E480" s="63">
        <v>450</v>
      </c>
      <c r="F480" s="69" t="s">
        <v>1140</v>
      </c>
    </row>
    <row r="481" spans="1:6" s="2" customFormat="1" ht="12.75" customHeight="1">
      <c r="A481" s="33" t="s">
        <v>33</v>
      </c>
      <c r="B481" s="34" t="s">
        <v>258</v>
      </c>
      <c r="C481" s="34" t="s">
        <v>247</v>
      </c>
      <c r="D481" s="34">
        <v>16</v>
      </c>
      <c r="E481" s="35">
        <v>350</v>
      </c>
      <c r="F481" s="68"/>
    </row>
    <row r="482" spans="1:6" s="2" customFormat="1" ht="12.75" customHeight="1">
      <c r="A482" s="33" t="s">
        <v>33</v>
      </c>
      <c r="B482" s="34" t="s">
        <v>258</v>
      </c>
      <c r="C482" s="34" t="s">
        <v>259</v>
      </c>
      <c r="D482" s="34">
        <v>66</v>
      </c>
      <c r="E482" s="35">
        <v>350</v>
      </c>
      <c r="F482" s="68"/>
    </row>
    <row r="483" spans="1:6" s="2" customFormat="1" ht="12.75" customHeight="1">
      <c r="A483" s="33" t="s">
        <v>156</v>
      </c>
      <c r="B483" s="34" t="s">
        <v>189</v>
      </c>
      <c r="C483" s="34" t="s">
        <v>1053</v>
      </c>
      <c r="D483" s="34">
        <v>642</v>
      </c>
      <c r="E483" s="35">
        <v>40</v>
      </c>
      <c r="F483" s="68"/>
    </row>
    <row r="484" spans="1:6" s="2" customFormat="1" ht="12.75" customHeight="1">
      <c r="A484" s="33" t="s">
        <v>156</v>
      </c>
      <c r="B484" s="34" t="s">
        <v>189</v>
      </c>
      <c r="C484" s="34" t="s">
        <v>453</v>
      </c>
      <c r="D484" s="34">
        <v>63</v>
      </c>
      <c r="E484" s="35">
        <v>40</v>
      </c>
      <c r="F484" s="68"/>
    </row>
    <row r="485" spans="1:6" s="2" customFormat="1" ht="12.75" customHeight="1">
      <c r="A485" s="33" t="s">
        <v>33</v>
      </c>
      <c r="B485" s="34" t="s">
        <v>189</v>
      </c>
      <c r="C485" s="34" t="s">
        <v>190</v>
      </c>
      <c r="D485" s="34">
        <v>67</v>
      </c>
      <c r="E485" s="35">
        <v>40</v>
      </c>
      <c r="F485" s="68"/>
    </row>
    <row r="486" spans="1:6" s="2" customFormat="1" ht="12.75" customHeight="1">
      <c r="A486" s="33" t="s">
        <v>156</v>
      </c>
      <c r="B486" s="34" t="s">
        <v>189</v>
      </c>
      <c r="C486" s="34" t="s">
        <v>454</v>
      </c>
      <c r="D486" s="34">
        <v>71</v>
      </c>
      <c r="E486" s="35">
        <v>40</v>
      </c>
      <c r="F486" s="68"/>
    </row>
    <row r="487" spans="1:6" s="2" customFormat="1" ht="12.75" customHeight="1">
      <c r="A487" s="33" t="s">
        <v>33</v>
      </c>
      <c r="B487" s="34" t="s">
        <v>220</v>
      </c>
      <c r="C487" s="34" t="s">
        <v>221</v>
      </c>
      <c r="D487" s="34">
        <v>74</v>
      </c>
      <c r="E487" s="35">
        <v>40</v>
      </c>
      <c r="F487" s="68"/>
    </row>
    <row r="488" spans="1:6" s="2" customFormat="1" ht="12.75" customHeight="1">
      <c r="A488" s="33" t="s">
        <v>33</v>
      </c>
      <c r="B488" s="34" t="s">
        <v>220</v>
      </c>
      <c r="C488" s="34" t="s">
        <v>222</v>
      </c>
      <c r="D488" s="34">
        <v>76</v>
      </c>
      <c r="E488" s="35">
        <v>40</v>
      </c>
      <c r="F488" s="68"/>
    </row>
    <row r="489" spans="1:6" s="2" customFormat="1" ht="12.75" customHeight="1">
      <c r="A489" s="33" t="s">
        <v>33</v>
      </c>
      <c r="B489" s="34" t="s">
        <v>338</v>
      </c>
      <c r="C489" s="34" t="s">
        <v>533</v>
      </c>
      <c r="D489" s="34">
        <v>6</v>
      </c>
      <c r="E489" s="35">
        <v>40</v>
      </c>
      <c r="F489" s="68"/>
    </row>
    <row r="490" spans="1:6" s="2" customFormat="1" ht="12.75" customHeight="1">
      <c r="A490" s="33" t="s">
        <v>156</v>
      </c>
      <c r="B490" s="34" t="s">
        <v>338</v>
      </c>
      <c r="C490" s="34" t="s">
        <v>455</v>
      </c>
      <c r="D490" s="34">
        <v>88</v>
      </c>
      <c r="E490" s="35">
        <v>40</v>
      </c>
      <c r="F490" s="68"/>
    </row>
    <row r="491" spans="1:6" s="2" customFormat="1" ht="12.75" customHeight="1">
      <c r="A491" s="33" t="s">
        <v>339</v>
      </c>
      <c r="B491" s="34" t="s">
        <v>191</v>
      </c>
      <c r="C491" s="34" t="s">
        <v>340</v>
      </c>
      <c r="D491" s="34">
        <v>102</v>
      </c>
      <c r="E491" s="35">
        <v>52</v>
      </c>
      <c r="F491" s="68"/>
    </row>
    <row r="492" spans="1:6" s="2" customFormat="1" ht="12.75" customHeight="1">
      <c r="A492" s="33" t="s">
        <v>468</v>
      </c>
      <c r="B492" s="34" t="s">
        <v>191</v>
      </c>
      <c r="C492" s="34" t="s">
        <v>577</v>
      </c>
      <c r="D492" s="34">
        <v>300</v>
      </c>
      <c r="E492" s="35">
        <v>52</v>
      </c>
      <c r="F492" s="68"/>
    </row>
    <row r="493" spans="1:6" s="2" customFormat="1" ht="12.75" customHeight="1">
      <c r="A493" s="33" t="s">
        <v>339</v>
      </c>
      <c r="B493" s="34" t="s">
        <v>191</v>
      </c>
      <c r="C493" s="34" t="s">
        <v>341</v>
      </c>
      <c r="D493" s="34">
        <v>228</v>
      </c>
      <c r="E493" s="35">
        <v>52</v>
      </c>
      <c r="F493" s="68"/>
    </row>
    <row r="494" spans="1:6" s="2" customFormat="1" ht="12.75" customHeight="1">
      <c r="A494" s="33" t="s">
        <v>339</v>
      </c>
      <c r="B494" s="34" t="s">
        <v>191</v>
      </c>
      <c r="C494" s="34" t="s">
        <v>341</v>
      </c>
      <c r="D494" s="34">
        <v>228</v>
      </c>
      <c r="E494" s="35">
        <v>52</v>
      </c>
      <c r="F494" s="68"/>
    </row>
    <row r="495" spans="1:6" s="2" customFormat="1" ht="12.75" customHeight="1">
      <c r="A495" s="33" t="s">
        <v>339</v>
      </c>
      <c r="B495" s="34" t="s">
        <v>191</v>
      </c>
      <c r="C495" s="34" t="s">
        <v>341</v>
      </c>
      <c r="D495" s="34">
        <v>228</v>
      </c>
      <c r="E495" s="35">
        <v>52</v>
      </c>
      <c r="F495" s="68"/>
    </row>
    <row r="496" spans="1:6" s="2" customFormat="1" ht="12.75" customHeight="1">
      <c r="A496" s="33" t="s">
        <v>33</v>
      </c>
      <c r="B496" s="34" t="s">
        <v>191</v>
      </c>
      <c r="C496" s="34" t="s">
        <v>228</v>
      </c>
      <c r="D496" s="34">
        <v>70</v>
      </c>
      <c r="E496" s="35">
        <v>40</v>
      </c>
      <c r="F496" s="68"/>
    </row>
    <row r="497" spans="1:6" s="2" customFormat="1" ht="12.75" customHeight="1">
      <c r="A497" s="33" t="s">
        <v>33</v>
      </c>
      <c r="B497" s="34" t="s">
        <v>191</v>
      </c>
      <c r="C497" s="34" t="s">
        <v>229</v>
      </c>
      <c r="D497" s="34">
        <v>71</v>
      </c>
      <c r="E497" s="35">
        <v>40</v>
      </c>
      <c r="F497" s="68"/>
    </row>
    <row r="498" spans="1:6" s="2" customFormat="1" ht="12.75" customHeight="1">
      <c r="A498" s="33" t="s">
        <v>33</v>
      </c>
      <c r="B498" s="34" t="s">
        <v>191</v>
      </c>
      <c r="C498" s="34" t="s">
        <v>230</v>
      </c>
      <c r="D498" s="34">
        <v>75</v>
      </c>
      <c r="E498" s="35">
        <v>40</v>
      </c>
      <c r="F498" s="68"/>
    </row>
    <row r="499" spans="1:6" s="2" customFormat="1" ht="12.75" customHeight="1">
      <c r="A499" s="33" t="s">
        <v>33</v>
      </c>
      <c r="B499" s="34" t="s">
        <v>191</v>
      </c>
      <c r="C499" s="34" t="s">
        <v>231</v>
      </c>
      <c r="D499" s="34">
        <v>75</v>
      </c>
      <c r="E499" s="35">
        <v>40</v>
      </c>
      <c r="F499" s="68"/>
    </row>
    <row r="500" spans="1:6" s="2" customFormat="1" ht="12.75" customHeight="1">
      <c r="A500" s="33" t="s">
        <v>33</v>
      </c>
      <c r="B500" s="34" t="s">
        <v>191</v>
      </c>
      <c r="C500" s="34" t="s">
        <v>146</v>
      </c>
      <c r="D500" s="34">
        <v>110</v>
      </c>
      <c r="E500" s="35">
        <v>40</v>
      </c>
      <c r="F500" s="68"/>
    </row>
    <row r="501" spans="1:6" s="2" customFormat="1" ht="12.75" customHeight="1">
      <c r="A501" s="33" t="s">
        <v>33</v>
      </c>
      <c r="B501" s="34" t="s">
        <v>191</v>
      </c>
      <c r="C501" s="34" t="s">
        <v>534</v>
      </c>
      <c r="D501" s="34">
        <v>180</v>
      </c>
      <c r="E501" s="35">
        <v>40</v>
      </c>
      <c r="F501" s="68" t="s">
        <v>554</v>
      </c>
    </row>
    <row r="502" spans="1:6" s="2" customFormat="1" ht="12.75" customHeight="1">
      <c r="A502" s="33" t="s">
        <v>156</v>
      </c>
      <c r="B502" s="34" t="s">
        <v>191</v>
      </c>
      <c r="C502" s="34" t="s">
        <v>367</v>
      </c>
      <c r="D502" s="34">
        <v>184</v>
      </c>
      <c r="E502" s="35">
        <v>40</v>
      </c>
      <c r="F502" s="68"/>
    </row>
    <row r="503" spans="1:6" s="2" customFormat="1" ht="12.75" customHeight="1">
      <c r="A503" s="33" t="s">
        <v>33</v>
      </c>
      <c r="B503" s="34" t="s">
        <v>191</v>
      </c>
      <c r="C503" s="34" t="s">
        <v>260</v>
      </c>
      <c r="D503" s="34">
        <v>248</v>
      </c>
      <c r="E503" s="35">
        <v>40</v>
      </c>
      <c r="F503" s="68"/>
    </row>
    <row r="504" spans="1:6" s="2" customFormat="1" ht="12.75" customHeight="1">
      <c r="A504" s="33" t="s">
        <v>156</v>
      </c>
      <c r="B504" s="34" t="s">
        <v>191</v>
      </c>
      <c r="C504" s="34" t="s">
        <v>1054</v>
      </c>
      <c r="D504" s="34">
        <v>472</v>
      </c>
      <c r="E504" s="35">
        <v>40</v>
      </c>
      <c r="F504" s="68"/>
    </row>
    <row r="505" spans="1:6" s="2" customFormat="1" ht="12.75" customHeight="1">
      <c r="A505" s="33" t="s">
        <v>156</v>
      </c>
      <c r="B505" s="34" t="s">
        <v>191</v>
      </c>
      <c r="C505" s="34" t="s">
        <v>1055</v>
      </c>
      <c r="D505" s="34">
        <v>430</v>
      </c>
      <c r="E505" s="35">
        <v>40</v>
      </c>
      <c r="F505" s="68"/>
    </row>
    <row r="506" spans="1:6" s="2" customFormat="1" ht="12.75" customHeight="1">
      <c r="A506" s="33" t="s">
        <v>156</v>
      </c>
      <c r="B506" s="34" t="s">
        <v>191</v>
      </c>
      <c r="C506" s="34" t="s">
        <v>1056</v>
      </c>
      <c r="D506" s="34">
        <v>550</v>
      </c>
      <c r="E506" s="35">
        <v>40</v>
      </c>
      <c r="F506" s="68"/>
    </row>
    <row r="507" spans="1:6" s="2" customFormat="1" ht="12.75" customHeight="1">
      <c r="A507" s="33" t="s">
        <v>156</v>
      </c>
      <c r="B507" s="34" t="s">
        <v>191</v>
      </c>
      <c r="C507" s="34" t="s">
        <v>1057</v>
      </c>
      <c r="D507" s="34">
        <v>862</v>
      </c>
      <c r="E507" s="35">
        <v>40</v>
      </c>
      <c r="F507" s="68"/>
    </row>
    <row r="508" spans="1:6" s="2" customFormat="1" ht="12.75" customHeight="1">
      <c r="A508" s="33" t="s">
        <v>33</v>
      </c>
      <c r="B508" s="34" t="s">
        <v>191</v>
      </c>
      <c r="C508" s="34" t="s">
        <v>342</v>
      </c>
      <c r="D508" s="34">
        <f>692-15-18</f>
        <v>659</v>
      </c>
      <c r="E508" s="35">
        <v>40</v>
      </c>
      <c r="F508" s="68"/>
    </row>
    <row r="509" spans="1:6" s="2" customFormat="1" ht="12.75" customHeight="1">
      <c r="A509" s="33" t="s">
        <v>33</v>
      </c>
      <c r="B509" s="34" t="s">
        <v>191</v>
      </c>
      <c r="C509" s="34" t="s">
        <v>343</v>
      </c>
      <c r="D509" s="34">
        <f>772-100-22-206</f>
        <v>444</v>
      </c>
      <c r="E509" s="35">
        <v>40</v>
      </c>
      <c r="F509" s="68"/>
    </row>
    <row r="510" spans="1:6" s="2" customFormat="1" ht="12.75" customHeight="1">
      <c r="A510" s="33" t="s">
        <v>33</v>
      </c>
      <c r="B510" s="34" t="s">
        <v>191</v>
      </c>
      <c r="C510" s="34" t="s">
        <v>223</v>
      </c>
      <c r="D510" s="34">
        <v>39</v>
      </c>
      <c r="E510" s="35">
        <v>40</v>
      </c>
      <c r="F510" s="68"/>
    </row>
    <row r="511" spans="1:6" s="2" customFormat="1" ht="12.75" customHeight="1">
      <c r="A511" s="33" t="s">
        <v>33</v>
      </c>
      <c r="B511" s="34" t="s">
        <v>191</v>
      </c>
      <c r="C511" s="34" t="s">
        <v>224</v>
      </c>
      <c r="D511" s="34">
        <v>40</v>
      </c>
      <c r="E511" s="35">
        <v>40</v>
      </c>
      <c r="F511" s="68"/>
    </row>
    <row r="512" spans="1:6" s="2" customFormat="1" ht="12.75" customHeight="1">
      <c r="A512" s="33" t="s">
        <v>33</v>
      </c>
      <c r="B512" s="34" t="s">
        <v>191</v>
      </c>
      <c r="C512" s="34" t="s">
        <v>224</v>
      </c>
      <c r="D512" s="34">
        <v>40</v>
      </c>
      <c r="E512" s="35">
        <v>40</v>
      </c>
      <c r="F512" s="68"/>
    </row>
    <row r="513" spans="1:6" s="2" customFormat="1" ht="12.75" customHeight="1">
      <c r="A513" s="33" t="s">
        <v>33</v>
      </c>
      <c r="B513" s="34" t="s">
        <v>191</v>
      </c>
      <c r="C513" s="34" t="s">
        <v>225</v>
      </c>
      <c r="D513" s="34">
        <v>40</v>
      </c>
      <c r="E513" s="35">
        <v>40</v>
      </c>
      <c r="F513" s="68"/>
    </row>
    <row r="514" spans="1:6" s="2" customFormat="1" ht="12.75" customHeight="1">
      <c r="A514" s="33" t="s">
        <v>33</v>
      </c>
      <c r="B514" s="34" t="s">
        <v>191</v>
      </c>
      <c r="C514" s="34" t="s">
        <v>226</v>
      </c>
      <c r="D514" s="34">
        <v>41</v>
      </c>
      <c r="E514" s="35">
        <v>40</v>
      </c>
      <c r="F514" s="68"/>
    </row>
    <row r="515" spans="1:6" s="2" customFormat="1" ht="12.75" customHeight="1">
      <c r="A515" s="33" t="s">
        <v>33</v>
      </c>
      <c r="B515" s="34" t="s">
        <v>191</v>
      </c>
      <c r="C515" s="34" t="s">
        <v>1035</v>
      </c>
      <c r="D515" s="34">
        <f>109-66</f>
        <v>43</v>
      </c>
      <c r="E515" s="35">
        <v>40</v>
      </c>
      <c r="F515" s="68"/>
    </row>
    <row r="516" spans="1:6" s="2" customFormat="1" ht="12.75" customHeight="1">
      <c r="A516" s="33" t="s">
        <v>33</v>
      </c>
      <c r="B516" s="34" t="s">
        <v>191</v>
      </c>
      <c r="C516" s="34" t="s">
        <v>227</v>
      </c>
      <c r="D516" s="34">
        <v>42</v>
      </c>
      <c r="E516" s="35">
        <v>40</v>
      </c>
      <c r="F516" s="68"/>
    </row>
    <row r="517" spans="1:6" s="2" customFormat="1" ht="12.75" customHeight="1">
      <c r="A517" s="33" t="s">
        <v>33</v>
      </c>
      <c r="B517" s="34" t="s">
        <v>191</v>
      </c>
      <c r="C517" s="34" t="s">
        <v>380</v>
      </c>
      <c r="D517" s="34">
        <v>103</v>
      </c>
      <c r="E517" s="35">
        <v>40</v>
      </c>
      <c r="F517" s="68"/>
    </row>
    <row r="518" spans="1:6" s="2" customFormat="1" ht="12.75" customHeight="1">
      <c r="A518" s="33" t="s">
        <v>33</v>
      </c>
      <c r="B518" s="34" t="s">
        <v>191</v>
      </c>
      <c r="C518" s="34" t="s">
        <v>261</v>
      </c>
      <c r="D518" s="34">
        <v>109</v>
      </c>
      <c r="E518" s="35">
        <v>40</v>
      </c>
      <c r="F518" s="68"/>
    </row>
    <row r="519" spans="1:6" s="2" customFormat="1" ht="12.75" customHeight="1">
      <c r="A519" s="33" t="s">
        <v>33</v>
      </c>
      <c r="B519" s="34" t="s">
        <v>191</v>
      </c>
      <c r="C519" s="34" t="s">
        <v>122</v>
      </c>
      <c r="D519" s="34">
        <v>86</v>
      </c>
      <c r="E519" s="35">
        <v>40</v>
      </c>
      <c r="F519" s="68"/>
    </row>
    <row r="520" spans="1:6" s="2" customFormat="1" ht="12.75" customHeight="1">
      <c r="A520" s="33" t="s">
        <v>156</v>
      </c>
      <c r="B520" s="34" t="s">
        <v>191</v>
      </c>
      <c r="C520" s="34" t="s">
        <v>456</v>
      </c>
      <c r="D520" s="34">
        <v>100</v>
      </c>
      <c r="E520" s="35">
        <v>40</v>
      </c>
      <c r="F520" s="68"/>
    </row>
    <row r="521" spans="1:6" s="6" customFormat="1" ht="12.75" customHeight="1">
      <c r="A521" s="33" t="s">
        <v>156</v>
      </c>
      <c r="B521" s="34" t="s">
        <v>191</v>
      </c>
      <c r="C521" s="34" t="s">
        <v>457</v>
      </c>
      <c r="D521" s="34">
        <v>102</v>
      </c>
      <c r="E521" s="35">
        <v>40</v>
      </c>
      <c r="F521" s="68"/>
    </row>
    <row r="522" spans="1:6" s="6" customFormat="1" ht="12.75" customHeight="1">
      <c r="A522" s="33" t="s">
        <v>33</v>
      </c>
      <c r="B522" s="34" t="s">
        <v>191</v>
      </c>
      <c r="C522" s="34" t="s">
        <v>192</v>
      </c>
      <c r="D522" s="34">
        <v>107</v>
      </c>
      <c r="E522" s="35">
        <v>40</v>
      </c>
      <c r="F522" s="68"/>
    </row>
    <row r="523" spans="1:6" s="2" customFormat="1" ht="12.75" customHeight="1">
      <c r="A523" s="33" t="s">
        <v>33</v>
      </c>
      <c r="B523" s="34" t="s">
        <v>191</v>
      </c>
      <c r="C523" s="34" t="s">
        <v>193</v>
      </c>
      <c r="D523" s="34">
        <v>114</v>
      </c>
      <c r="E523" s="35">
        <v>40</v>
      </c>
      <c r="F523" s="68"/>
    </row>
    <row r="524" spans="1:6" s="2" customFormat="1" ht="12.75" customHeight="1">
      <c r="A524" s="33" t="s">
        <v>33</v>
      </c>
      <c r="B524" s="34" t="s">
        <v>191</v>
      </c>
      <c r="C524" s="34" t="s">
        <v>194</v>
      </c>
      <c r="D524" s="34">
        <v>116</v>
      </c>
      <c r="E524" s="35">
        <v>40</v>
      </c>
      <c r="F524" s="68"/>
    </row>
    <row r="525" spans="1:6" s="2" customFormat="1" ht="12.75" customHeight="1">
      <c r="A525" s="33" t="s">
        <v>33</v>
      </c>
      <c r="B525" s="34" t="s">
        <v>191</v>
      </c>
      <c r="C525" s="34" t="s">
        <v>369</v>
      </c>
      <c r="D525" s="34">
        <v>190</v>
      </c>
      <c r="E525" s="35">
        <v>40</v>
      </c>
      <c r="F525" s="68"/>
    </row>
    <row r="526" spans="1:6" s="2" customFormat="1" ht="12.75" customHeight="1">
      <c r="A526" s="33" t="s">
        <v>156</v>
      </c>
      <c r="B526" s="34" t="s">
        <v>262</v>
      </c>
      <c r="C526" s="34" t="s">
        <v>559</v>
      </c>
      <c r="D526" s="34">
        <v>95</v>
      </c>
      <c r="E526" s="35">
        <v>40</v>
      </c>
      <c r="F526" s="68"/>
    </row>
    <row r="527" spans="1:6" s="2" customFormat="1" ht="12.75" customHeight="1">
      <c r="A527" s="33" t="s">
        <v>156</v>
      </c>
      <c r="B527" s="34" t="s">
        <v>262</v>
      </c>
      <c r="C527" s="34" t="s">
        <v>560</v>
      </c>
      <c r="D527" s="34">
        <v>137</v>
      </c>
      <c r="E527" s="35">
        <v>40</v>
      </c>
      <c r="F527" s="68"/>
    </row>
    <row r="528" spans="1:6" s="2" customFormat="1" ht="12.75" customHeight="1">
      <c r="A528" s="33" t="s">
        <v>33</v>
      </c>
      <c r="B528" s="34" t="s">
        <v>147</v>
      </c>
      <c r="C528" s="34" t="s">
        <v>232</v>
      </c>
      <c r="D528" s="34">
        <f>1796</f>
        <v>1796</v>
      </c>
      <c r="E528" s="35">
        <v>125</v>
      </c>
      <c r="F528" s="68"/>
    </row>
    <row r="529" spans="1:6" s="2" customFormat="1" ht="12.75" customHeight="1">
      <c r="A529" s="33" t="s">
        <v>33</v>
      </c>
      <c r="B529" s="34" t="s">
        <v>147</v>
      </c>
      <c r="C529" s="34" t="s">
        <v>197</v>
      </c>
      <c r="D529" s="34">
        <f>660-43</f>
        <v>617</v>
      </c>
      <c r="E529" s="35">
        <v>125</v>
      </c>
      <c r="F529" s="68"/>
    </row>
    <row r="530" spans="1:6" s="2" customFormat="1" ht="12.75" customHeight="1">
      <c r="A530" s="14" t="s">
        <v>33</v>
      </c>
      <c r="B530" s="13" t="s">
        <v>147</v>
      </c>
      <c r="C530" s="13" t="s">
        <v>1125</v>
      </c>
      <c r="D530" s="13">
        <v>56</v>
      </c>
      <c r="E530" s="35">
        <v>125</v>
      </c>
      <c r="F530" s="71"/>
    </row>
    <row r="531" spans="1:6" s="2" customFormat="1" ht="12.75" customHeight="1">
      <c r="A531" s="14" t="s">
        <v>33</v>
      </c>
      <c r="B531" s="13" t="s">
        <v>147</v>
      </c>
      <c r="C531" s="13" t="s">
        <v>453</v>
      </c>
      <c r="D531" s="13">
        <v>63</v>
      </c>
      <c r="E531" s="35">
        <v>125</v>
      </c>
      <c r="F531" s="71"/>
    </row>
    <row r="532" spans="1:6" s="2" customFormat="1" ht="12.75" customHeight="1">
      <c r="A532" s="33" t="s">
        <v>156</v>
      </c>
      <c r="B532" s="34" t="s">
        <v>147</v>
      </c>
      <c r="C532" s="34" t="s">
        <v>458</v>
      </c>
      <c r="D532" s="34">
        <v>67</v>
      </c>
      <c r="E532" s="35">
        <v>125</v>
      </c>
      <c r="F532" s="68"/>
    </row>
    <row r="533" spans="1:6" s="2" customFormat="1" ht="12.75" customHeight="1">
      <c r="A533" s="33" t="s">
        <v>156</v>
      </c>
      <c r="B533" s="34" t="s">
        <v>147</v>
      </c>
      <c r="C533" s="34" t="s">
        <v>459</v>
      </c>
      <c r="D533" s="34">
        <v>75</v>
      </c>
      <c r="E533" s="35">
        <v>125</v>
      </c>
      <c r="F533" s="68"/>
    </row>
    <row r="534" spans="1:6" s="2" customFormat="1" ht="12.75" customHeight="1">
      <c r="A534" s="33" t="s">
        <v>156</v>
      </c>
      <c r="B534" s="34" t="s">
        <v>147</v>
      </c>
      <c r="C534" s="34" t="s">
        <v>460</v>
      </c>
      <c r="D534" s="34">
        <v>78</v>
      </c>
      <c r="E534" s="35">
        <v>125</v>
      </c>
      <c r="F534" s="68"/>
    </row>
    <row r="535" spans="1:6" s="2" customFormat="1" ht="12.75" customHeight="1">
      <c r="A535" s="33" t="s">
        <v>156</v>
      </c>
      <c r="B535" s="34" t="s">
        <v>147</v>
      </c>
      <c r="C535" s="34" t="s">
        <v>460</v>
      </c>
      <c r="D535" s="34">
        <v>78</v>
      </c>
      <c r="E535" s="35">
        <v>125</v>
      </c>
      <c r="F535" s="68"/>
    </row>
    <row r="536" spans="1:6" s="2" customFormat="1" ht="12.75" customHeight="1">
      <c r="A536" s="33" t="s">
        <v>33</v>
      </c>
      <c r="B536" s="34" t="s">
        <v>147</v>
      </c>
      <c r="C536" s="34" t="s">
        <v>148</v>
      </c>
      <c r="D536" s="34">
        <v>62</v>
      </c>
      <c r="E536" s="35">
        <v>130</v>
      </c>
      <c r="F536" s="68"/>
    </row>
    <row r="537" spans="1:6" s="2" customFormat="1" ht="12.75" customHeight="1">
      <c r="A537" s="33" t="s">
        <v>1004</v>
      </c>
      <c r="B537" s="34" t="s">
        <v>149</v>
      </c>
      <c r="C537" s="34" t="s">
        <v>1036</v>
      </c>
      <c r="D537" s="34">
        <v>120</v>
      </c>
      <c r="E537" s="35">
        <v>150</v>
      </c>
      <c r="F537" s="68"/>
    </row>
    <row r="538" spans="1:6" s="2" customFormat="1" ht="12.75" customHeight="1">
      <c r="A538" s="33" t="s">
        <v>156</v>
      </c>
      <c r="B538" s="34" t="s">
        <v>149</v>
      </c>
      <c r="C538" s="34" t="s">
        <v>367</v>
      </c>
      <c r="D538" s="34">
        <v>184</v>
      </c>
      <c r="E538" s="35">
        <v>130</v>
      </c>
      <c r="F538" s="68"/>
    </row>
    <row r="539" spans="1:6" s="2" customFormat="1" ht="12.75" customHeight="1">
      <c r="A539" s="33" t="s">
        <v>1141</v>
      </c>
      <c r="B539" s="34" t="s">
        <v>149</v>
      </c>
      <c r="C539" s="34" t="s">
        <v>318</v>
      </c>
      <c r="D539" s="34">
        <v>252</v>
      </c>
      <c r="E539" s="35">
        <v>150</v>
      </c>
      <c r="F539" s="68"/>
    </row>
    <row r="540" spans="1:6" s="2" customFormat="1" ht="12.75" customHeight="1">
      <c r="A540" s="33" t="s">
        <v>1141</v>
      </c>
      <c r="B540" s="34" t="s">
        <v>149</v>
      </c>
      <c r="C540" s="34" t="s">
        <v>421</v>
      </c>
      <c r="D540" s="34">
        <v>304</v>
      </c>
      <c r="E540" s="35">
        <v>150</v>
      </c>
      <c r="F540" s="68"/>
    </row>
    <row r="541" spans="1:6" s="2" customFormat="1" ht="12.75" customHeight="1">
      <c r="A541" s="33" t="s">
        <v>33</v>
      </c>
      <c r="B541" s="34" t="s">
        <v>149</v>
      </c>
      <c r="C541" s="34" t="s">
        <v>195</v>
      </c>
      <c r="D541" s="34">
        <v>47</v>
      </c>
      <c r="E541" s="35">
        <v>125</v>
      </c>
      <c r="F541" s="68"/>
    </row>
    <row r="542" spans="1:6" s="2" customFormat="1" ht="12.75" customHeight="1">
      <c r="A542" s="33" t="s">
        <v>33</v>
      </c>
      <c r="B542" s="34" t="s">
        <v>149</v>
      </c>
      <c r="C542" s="34" t="s">
        <v>302</v>
      </c>
      <c r="D542" s="34">
        <v>46</v>
      </c>
      <c r="E542" s="35">
        <v>125</v>
      </c>
      <c r="F542" s="68"/>
    </row>
    <row r="543" spans="1:6" s="2" customFormat="1" ht="12.75" customHeight="1">
      <c r="A543" s="33" t="s">
        <v>33</v>
      </c>
      <c r="B543" s="34" t="s">
        <v>149</v>
      </c>
      <c r="C543" s="34" t="s">
        <v>233</v>
      </c>
      <c r="D543" s="34">
        <v>47</v>
      </c>
      <c r="E543" s="35">
        <v>125</v>
      </c>
      <c r="F543" s="68"/>
    </row>
    <row r="544" spans="1:6" s="2" customFormat="1" ht="12.75" customHeight="1">
      <c r="A544" s="33" t="s">
        <v>33</v>
      </c>
      <c r="B544" s="34" t="s">
        <v>149</v>
      </c>
      <c r="C544" s="34" t="s">
        <v>196</v>
      </c>
      <c r="D544" s="34">
        <v>49</v>
      </c>
      <c r="E544" s="35">
        <v>125</v>
      </c>
      <c r="F544" s="68"/>
    </row>
    <row r="545" spans="1:6" s="2" customFormat="1" ht="12.75" customHeight="1">
      <c r="A545" s="33" t="s">
        <v>33</v>
      </c>
      <c r="B545" s="34" t="s">
        <v>149</v>
      </c>
      <c r="C545" s="34" t="s">
        <v>197</v>
      </c>
      <c r="D545" s="34">
        <v>53</v>
      </c>
      <c r="E545" s="35">
        <v>125</v>
      </c>
      <c r="F545" s="68"/>
    </row>
    <row r="546" spans="1:6" s="2" customFormat="1" ht="12.75" customHeight="1">
      <c r="A546" s="33" t="s">
        <v>33</v>
      </c>
      <c r="B546" s="34" t="s">
        <v>149</v>
      </c>
      <c r="C546" s="34" t="s">
        <v>198</v>
      </c>
      <c r="D546" s="34">
        <v>54</v>
      </c>
      <c r="E546" s="35">
        <v>125</v>
      </c>
      <c r="F546" s="68"/>
    </row>
    <row r="547" spans="1:6" s="2" customFormat="1" ht="12.75" customHeight="1">
      <c r="A547" s="33" t="s">
        <v>33</v>
      </c>
      <c r="B547" s="34" t="s">
        <v>149</v>
      </c>
      <c r="C547" s="34" t="s">
        <v>199</v>
      </c>
      <c r="D547" s="34">
        <v>58</v>
      </c>
      <c r="E547" s="35">
        <v>125</v>
      </c>
      <c r="F547" s="68"/>
    </row>
    <row r="548" spans="1:6" s="2" customFormat="1" ht="12.75" customHeight="1">
      <c r="A548" s="33" t="s">
        <v>33</v>
      </c>
      <c r="B548" s="34" t="s">
        <v>149</v>
      </c>
      <c r="C548" s="34" t="s">
        <v>234</v>
      </c>
      <c r="D548" s="34">
        <v>57</v>
      </c>
      <c r="E548" s="35">
        <v>125</v>
      </c>
      <c r="F548" s="68"/>
    </row>
    <row r="549" spans="1:6" s="2" customFormat="1" ht="12.75" customHeight="1">
      <c r="A549" s="33" t="s">
        <v>33</v>
      </c>
      <c r="B549" s="34" t="s">
        <v>149</v>
      </c>
      <c r="C549" s="34" t="s">
        <v>264</v>
      </c>
      <c r="D549" s="58">
        <f>1074-112.5</f>
        <v>962</v>
      </c>
      <c r="E549" s="35">
        <v>125</v>
      </c>
      <c r="F549" s="68"/>
    </row>
    <row r="550" spans="1:6" s="2" customFormat="1" ht="12.75" customHeight="1">
      <c r="A550" s="33" t="s">
        <v>33</v>
      </c>
      <c r="B550" s="34" t="s">
        <v>149</v>
      </c>
      <c r="C550" s="34" t="s">
        <v>200</v>
      </c>
      <c r="D550" s="34">
        <v>62</v>
      </c>
      <c r="E550" s="35">
        <v>125</v>
      </c>
      <c r="F550" s="68"/>
    </row>
    <row r="551" spans="1:6" s="2" customFormat="1" ht="12.75" customHeight="1">
      <c r="A551" s="33" t="s">
        <v>33</v>
      </c>
      <c r="B551" s="34" t="s">
        <v>149</v>
      </c>
      <c r="C551" s="34" t="s">
        <v>201</v>
      </c>
      <c r="D551" s="34">
        <v>65</v>
      </c>
      <c r="E551" s="35">
        <v>125</v>
      </c>
      <c r="F551" s="68"/>
    </row>
    <row r="552" spans="1:6" s="2" customFormat="1" ht="12.75" customHeight="1">
      <c r="A552" s="33" t="s">
        <v>33</v>
      </c>
      <c r="B552" s="34" t="s">
        <v>149</v>
      </c>
      <c r="C552" s="34" t="s">
        <v>202</v>
      </c>
      <c r="D552" s="34">
        <v>66</v>
      </c>
      <c r="E552" s="35">
        <v>125</v>
      </c>
      <c r="F552" s="68"/>
    </row>
    <row r="553" spans="1:6" s="2" customFormat="1" ht="12.75" customHeight="1">
      <c r="A553" s="33" t="s">
        <v>33</v>
      </c>
      <c r="B553" s="34" t="s">
        <v>149</v>
      </c>
      <c r="C553" s="34" t="s">
        <v>203</v>
      </c>
      <c r="D553" s="34">
        <v>66</v>
      </c>
      <c r="E553" s="35">
        <v>125</v>
      </c>
      <c r="F553" s="68"/>
    </row>
    <row r="554" spans="1:6" s="2" customFormat="1" ht="12.75" customHeight="1">
      <c r="A554" s="33" t="s">
        <v>33</v>
      </c>
      <c r="B554" s="34" t="s">
        <v>149</v>
      </c>
      <c r="C554" s="34" t="s">
        <v>1003</v>
      </c>
      <c r="D554" s="34">
        <v>55</v>
      </c>
      <c r="E554" s="35">
        <v>125</v>
      </c>
      <c r="F554" s="68"/>
    </row>
    <row r="555" spans="1:6" s="2" customFormat="1" ht="12.75" customHeight="1">
      <c r="A555" s="33" t="s">
        <v>33</v>
      </c>
      <c r="B555" s="34" t="s">
        <v>149</v>
      </c>
      <c r="C555" s="34" t="s">
        <v>265</v>
      </c>
      <c r="D555" s="34">
        <v>59</v>
      </c>
      <c r="E555" s="35">
        <v>130</v>
      </c>
      <c r="F555" s="68"/>
    </row>
    <row r="556" spans="1:6" s="2" customFormat="1" ht="12.75" customHeight="1">
      <c r="A556" s="33" t="s">
        <v>33</v>
      </c>
      <c r="B556" s="34" t="s">
        <v>149</v>
      </c>
      <c r="C556" s="34" t="s">
        <v>277</v>
      </c>
      <c r="D556" s="34">
        <f>484-250</f>
        <v>234</v>
      </c>
      <c r="E556" s="35">
        <v>130</v>
      </c>
      <c r="F556" s="68"/>
    </row>
    <row r="557" spans="1:6" s="2" customFormat="1" ht="12.75" customHeight="1">
      <c r="A557" s="33" t="s">
        <v>33</v>
      </c>
      <c r="B557" s="34" t="s">
        <v>149</v>
      </c>
      <c r="C557" s="34" t="s">
        <v>205</v>
      </c>
      <c r="D557" s="34">
        <v>103</v>
      </c>
      <c r="E557" s="35">
        <v>130</v>
      </c>
      <c r="F557" s="68"/>
    </row>
    <row r="558" spans="1:6" s="2" customFormat="1" ht="12.75" customHeight="1">
      <c r="A558" s="33" t="s">
        <v>33</v>
      </c>
      <c r="B558" s="34" t="s">
        <v>149</v>
      </c>
      <c r="C558" s="34" t="s">
        <v>266</v>
      </c>
      <c r="D558" s="34">
        <v>105</v>
      </c>
      <c r="E558" s="35">
        <v>130</v>
      </c>
      <c r="F558" s="68"/>
    </row>
    <row r="559" spans="1:6" s="2" customFormat="1" ht="12.75" customHeight="1">
      <c r="A559" s="14" t="s">
        <v>1131</v>
      </c>
      <c r="B559" s="13" t="s">
        <v>1135</v>
      </c>
      <c r="C559" s="13" t="s">
        <v>568</v>
      </c>
      <c r="D559" s="13">
        <v>34</v>
      </c>
      <c r="E559" s="35">
        <v>130</v>
      </c>
      <c r="F559" s="71"/>
    </row>
    <row r="560" spans="1:6" s="2" customFormat="1" ht="12.75" customHeight="1">
      <c r="A560" s="14" t="s">
        <v>1131</v>
      </c>
      <c r="B560" s="13" t="s">
        <v>1135</v>
      </c>
      <c r="C560" s="13" t="s">
        <v>569</v>
      </c>
      <c r="D560" s="13">
        <v>42</v>
      </c>
      <c r="E560" s="35">
        <v>130</v>
      </c>
      <c r="F560" s="71"/>
    </row>
    <row r="561" spans="1:6" s="2" customFormat="1" ht="12.75" customHeight="1">
      <c r="A561" s="33" t="s">
        <v>33</v>
      </c>
      <c r="B561" s="34" t="s">
        <v>150</v>
      </c>
      <c r="C561" s="34" t="s">
        <v>419</v>
      </c>
      <c r="D561" s="34">
        <v>79</v>
      </c>
      <c r="E561" s="35">
        <v>150</v>
      </c>
      <c r="F561" s="68"/>
    </row>
    <row r="562" spans="1:6" s="2" customFormat="1" ht="12.75" customHeight="1">
      <c r="A562" s="33" t="s">
        <v>156</v>
      </c>
      <c r="B562" s="34" t="s">
        <v>150</v>
      </c>
      <c r="C562" s="34" t="s">
        <v>561</v>
      </c>
      <c r="D562" s="34">
        <v>170</v>
      </c>
      <c r="E562" s="35">
        <v>150</v>
      </c>
      <c r="F562" s="68"/>
    </row>
    <row r="563" spans="1:6" s="2" customFormat="1" ht="12.75" customHeight="1">
      <c r="A563" s="33" t="s">
        <v>33</v>
      </c>
      <c r="B563" s="34" t="s">
        <v>150</v>
      </c>
      <c r="C563" s="34" t="s">
        <v>233</v>
      </c>
      <c r="D563" s="34">
        <v>47</v>
      </c>
      <c r="E563" s="35">
        <v>125</v>
      </c>
      <c r="F563" s="68"/>
    </row>
    <row r="564" spans="1:6" s="2" customFormat="1" ht="12.75" customHeight="1">
      <c r="A564" s="33" t="s">
        <v>33</v>
      </c>
      <c r="B564" s="34" t="s">
        <v>150</v>
      </c>
      <c r="C564" s="34" t="s">
        <v>344</v>
      </c>
      <c r="D564" s="34">
        <v>50</v>
      </c>
      <c r="E564" s="35">
        <v>125</v>
      </c>
      <c r="F564" s="68"/>
    </row>
    <row r="565" spans="1:6" s="2" customFormat="1" ht="12.75" customHeight="1">
      <c r="A565" s="33" t="s">
        <v>33</v>
      </c>
      <c r="B565" s="34" t="s">
        <v>150</v>
      </c>
      <c r="C565" s="34" t="s">
        <v>345</v>
      </c>
      <c r="D565" s="34">
        <v>50</v>
      </c>
      <c r="E565" s="35">
        <v>125</v>
      </c>
      <c r="F565" s="68"/>
    </row>
    <row r="566" spans="1:6" s="2" customFormat="1" ht="12.75" customHeight="1">
      <c r="A566" s="33" t="s">
        <v>33</v>
      </c>
      <c r="B566" s="34" t="s">
        <v>150</v>
      </c>
      <c r="C566" s="34" t="s">
        <v>345</v>
      </c>
      <c r="D566" s="34">
        <v>50</v>
      </c>
      <c r="E566" s="35">
        <v>125</v>
      </c>
      <c r="F566" s="68"/>
    </row>
    <row r="567" spans="1:6" s="2" customFormat="1" ht="12.75" customHeight="1">
      <c r="A567" s="33" t="s">
        <v>33</v>
      </c>
      <c r="B567" s="34" t="s">
        <v>150</v>
      </c>
      <c r="C567" s="34" t="s">
        <v>346</v>
      </c>
      <c r="D567" s="34">
        <v>53</v>
      </c>
      <c r="E567" s="35">
        <v>125</v>
      </c>
      <c r="F567" s="68"/>
    </row>
    <row r="568" spans="1:6" s="2" customFormat="1" ht="12.75" customHeight="1">
      <c r="A568" s="33" t="s">
        <v>33</v>
      </c>
      <c r="B568" s="34" t="s">
        <v>150</v>
      </c>
      <c r="C568" s="34" t="s">
        <v>347</v>
      </c>
      <c r="D568" s="34">
        <v>53</v>
      </c>
      <c r="E568" s="35">
        <v>125</v>
      </c>
      <c r="F568" s="68"/>
    </row>
    <row r="569" spans="1:6" s="2" customFormat="1" ht="12.75" customHeight="1">
      <c r="A569" s="33" t="s">
        <v>33</v>
      </c>
      <c r="B569" s="34" t="s">
        <v>150</v>
      </c>
      <c r="C569" s="34" t="s">
        <v>348</v>
      </c>
      <c r="D569" s="34">
        <v>58</v>
      </c>
      <c r="E569" s="35">
        <v>125</v>
      </c>
      <c r="F569" s="68"/>
    </row>
    <row r="570" spans="1:6" s="2" customFormat="1" ht="12.75" customHeight="1">
      <c r="A570" s="33" t="s">
        <v>156</v>
      </c>
      <c r="B570" s="34" t="s">
        <v>150</v>
      </c>
      <c r="C570" s="34" t="s">
        <v>1058</v>
      </c>
      <c r="D570" s="34">
        <v>46</v>
      </c>
      <c r="E570" s="35">
        <v>125</v>
      </c>
      <c r="F570" s="68"/>
    </row>
    <row r="571" spans="1:6" s="2" customFormat="1" ht="12.75" customHeight="1">
      <c r="A571" s="33" t="s">
        <v>156</v>
      </c>
      <c r="B571" s="34" t="s">
        <v>150</v>
      </c>
      <c r="C571" s="34" t="s">
        <v>1059</v>
      </c>
      <c r="D571" s="34">
        <v>48</v>
      </c>
      <c r="E571" s="35">
        <v>125</v>
      </c>
      <c r="F571" s="68"/>
    </row>
    <row r="572" spans="1:6" s="2" customFormat="1" ht="12.75" customHeight="1">
      <c r="A572" s="33" t="s">
        <v>156</v>
      </c>
      <c r="B572" s="34" t="s">
        <v>150</v>
      </c>
      <c r="C572" s="34" t="s">
        <v>1059</v>
      </c>
      <c r="D572" s="34">
        <v>48</v>
      </c>
      <c r="E572" s="35">
        <v>125</v>
      </c>
      <c r="F572" s="68"/>
    </row>
    <row r="573" spans="1:6" s="2" customFormat="1" ht="12.75" customHeight="1">
      <c r="A573" s="33" t="s">
        <v>156</v>
      </c>
      <c r="B573" s="34" t="s">
        <v>150</v>
      </c>
      <c r="C573" s="34" t="s">
        <v>1060</v>
      </c>
      <c r="D573" s="34">
        <v>50</v>
      </c>
      <c r="E573" s="35">
        <v>125</v>
      </c>
      <c r="F573" s="68"/>
    </row>
    <row r="574" spans="1:6" s="2" customFormat="1" ht="12.75" customHeight="1">
      <c r="A574" s="33" t="s">
        <v>156</v>
      </c>
      <c r="B574" s="34" t="s">
        <v>150</v>
      </c>
      <c r="C574" s="34" t="s">
        <v>1061</v>
      </c>
      <c r="D574" s="34">
        <v>52</v>
      </c>
      <c r="E574" s="35">
        <v>125</v>
      </c>
      <c r="F574" s="68"/>
    </row>
    <row r="575" spans="1:6" s="2" customFormat="1" ht="12.75" customHeight="1">
      <c r="A575" s="33" t="s">
        <v>156</v>
      </c>
      <c r="B575" s="34" t="s">
        <v>150</v>
      </c>
      <c r="C575" s="34" t="s">
        <v>1062</v>
      </c>
      <c r="D575" s="34">
        <v>53</v>
      </c>
      <c r="E575" s="35">
        <v>125</v>
      </c>
      <c r="F575" s="68"/>
    </row>
    <row r="576" spans="1:6" s="2" customFormat="1" ht="12.75" customHeight="1">
      <c r="A576" s="33" t="s">
        <v>156</v>
      </c>
      <c r="B576" s="34" t="s">
        <v>150</v>
      </c>
      <c r="C576" s="34" t="s">
        <v>1063</v>
      </c>
      <c r="D576" s="34">
        <v>56</v>
      </c>
      <c r="E576" s="35">
        <v>125</v>
      </c>
      <c r="F576" s="68"/>
    </row>
    <row r="577" spans="1:6" s="2" customFormat="1" ht="12.75" customHeight="1">
      <c r="A577" s="33" t="s">
        <v>156</v>
      </c>
      <c r="B577" s="34" t="s">
        <v>150</v>
      </c>
      <c r="C577" s="34" t="s">
        <v>1064</v>
      </c>
      <c r="D577" s="34">
        <v>62</v>
      </c>
      <c r="E577" s="35">
        <v>125</v>
      </c>
      <c r="F577" s="68"/>
    </row>
    <row r="578" spans="1:6" s="2" customFormat="1" ht="12.75" customHeight="1">
      <c r="A578" s="33" t="s">
        <v>156</v>
      </c>
      <c r="B578" s="34" t="s">
        <v>150</v>
      </c>
      <c r="C578" s="34" t="s">
        <v>1065</v>
      </c>
      <c r="D578" s="34">
        <v>70</v>
      </c>
      <c r="E578" s="35">
        <v>125</v>
      </c>
      <c r="F578" s="68"/>
    </row>
    <row r="579" spans="1:6" s="2" customFormat="1" ht="12.75" customHeight="1">
      <c r="A579" s="33" t="s">
        <v>156</v>
      </c>
      <c r="B579" s="34" t="s">
        <v>150</v>
      </c>
      <c r="C579" s="34" t="s">
        <v>1066</v>
      </c>
      <c r="D579" s="34">
        <v>71</v>
      </c>
      <c r="E579" s="35">
        <v>125</v>
      </c>
      <c r="F579" s="68"/>
    </row>
    <row r="580" spans="1:6" s="2" customFormat="1" ht="12.75" customHeight="1">
      <c r="A580" s="33" t="s">
        <v>156</v>
      </c>
      <c r="B580" s="34" t="s">
        <v>150</v>
      </c>
      <c r="C580" s="34" t="s">
        <v>1067</v>
      </c>
      <c r="D580" s="34">
        <v>78</v>
      </c>
      <c r="E580" s="35">
        <v>125</v>
      </c>
      <c r="F580" s="68"/>
    </row>
    <row r="581" spans="1:6" s="2" customFormat="1" ht="12.75" customHeight="1">
      <c r="A581" s="33" t="s">
        <v>156</v>
      </c>
      <c r="B581" s="34" t="s">
        <v>150</v>
      </c>
      <c r="C581" s="34" t="s">
        <v>1067</v>
      </c>
      <c r="D581" s="34">
        <v>78</v>
      </c>
      <c r="E581" s="35">
        <v>125</v>
      </c>
      <c r="F581" s="68"/>
    </row>
    <row r="582" spans="1:6" s="2" customFormat="1" ht="12.75" customHeight="1">
      <c r="A582" s="33" t="s">
        <v>156</v>
      </c>
      <c r="B582" s="34" t="s">
        <v>150</v>
      </c>
      <c r="C582" s="34" t="s">
        <v>1068</v>
      </c>
      <c r="D582" s="34">
        <v>80</v>
      </c>
      <c r="E582" s="35">
        <v>125</v>
      </c>
      <c r="F582" s="68"/>
    </row>
    <row r="583" spans="1:6" s="2" customFormat="1" ht="12.75" customHeight="1">
      <c r="A583" s="33" t="s">
        <v>156</v>
      </c>
      <c r="B583" s="34" t="s">
        <v>150</v>
      </c>
      <c r="C583" s="34" t="s">
        <v>1069</v>
      </c>
      <c r="D583" s="34">
        <v>82</v>
      </c>
      <c r="E583" s="35">
        <v>125</v>
      </c>
      <c r="F583" s="68"/>
    </row>
    <row r="584" spans="1:6" s="2" customFormat="1" ht="12.75" customHeight="1">
      <c r="A584" s="33" t="s">
        <v>156</v>
      </c>
      <c r="B584" s="34" t="s">
        <v>150</v>
      </c>
      <c r="C584" s="34" t="s">
        <v>1070</v>
      </c>
      <c r="D584" s="34">
        <v>83</v>
      </c>
      <c r="E584" s="35">
        <v>125</v>
      </c>
      <c r="F584" s="68"/>
    </row>
    <row r="585" spans="1:6" s="2" customFormat="1" ht="12.75" customHeight="1">
      <c r="A585" s="33" t="s">
        <v>156</v>
      </c>
      <c r="B585" s="34" t="s">
        <v>150</v>
      </c>
      <c r="C585" s="34" t="s">
        <v>1071</v>
      </c>
      <c r="D585" s="34">
        <v>84</v>
      </c>
      <c r="E585" s="35">
        <v>125</v>
      </c>
      <c r="F585" s="68"/>
    </row>
    <row r="586" spans="1:6" s="2" customFormat="1" ht="12.75" customHeight="1">
      <c r="A586" s="33" t="s">
        <v>156</v>
      </c>
      <c r="B586" s="34" t="s">
        <v>150</v>
      </c>
      <c r="C586" s="34" t="s">
        <v>1072</v>
      </c>
      <c r="D586" s="34">
        <v>88</v>
      </c>
      <c r="E586" s="35">
        <v>125</v>
      </c>
      <c r="F586" s="68"/>
    </row>
    <row r="587" spans="1:6" s="2" customFormat="1" ht="12.75" customHeight="1">
      <c r="A587" s="33" t="s">
        <v>156</v>
      </c>
      <c r="B587" s="34" t="s">
        <v>150</v>
      </c>
      <c r="C587" s="34" t="s">
        <v>1073</v>
      </c>
      <c r="D587" s="34">
        <v>91</v>
      </c>
      <c r="E587" s="35">
        <v>125</v>
      </c>
      <c r="F587" s="68"/>
    </row>
    <row r="588" spans="1:6" s="2" customFormat="1" ht="12.75" customHeight="1">
      <c r="A588" s="33" t="s">
        <v>156</v>
      </c>
      <c r="B588" s="34" t="s">
        <v>150</v>
      </c>
      <c r="C588" s="34" t="s">
        <v>1074</v>
      </c>
      <c r="D588" s="34">
        <v>92</v>
      </c>
      <c r="E588" s="35">
        <v>125</v>
      </c>
      <c r="F588" s="68"/>
    </row>
    <row r="589" spans="1:6" s="2" customFormat="1" ht="12.75" customHeight="1">
      <c r="A589" s="33" t="s">
        <v>156</v>
      </c>
      <c r="B589" s="34" t="s">
        <v>150</v>
      </c>
      <c r="C589" s="34" t="s">
        <v>1075</v>
      </c>
      <c r="D589" s="34">
        <v>94</v>
      </c>
      <c r="E589" s="35">
        <v>125</v>
      </c>
      <c r="F589" s="68"/>
    </row>
    <row r="590" spans="1:6" s="2" customFormat="1" ht="12.75" customHeight="1">
      <c r="A590" s="33" t="s">
        <v>156</v>
      </c>
      <c r="B590" s="34" t="s">
        <v>150</v>
      </c>
      <c r="C590" s="34" t="s">
        <v>1076</v>
      </c>
      <c r="D590" s="34">
        <v>95</v>
      </c>
      <c r="E590" s="35">
        <v>125</v>
      </c>
      <c r="F590" s="68"/>
    </row>
    <row r="591" spans="1:6" s="2" customFormat="1" ht="12.75" customHeight="1">
      <c r="A591" s="33" t="s">
        <v>156</v>
      </c>
      <c r="B591" s="34" t="s">
        <v>150</v>
      </c>
      <c r="C591" s="34" t="s">
        <v>1077</v>
      </c>
      <c r="D591" s="34">
        <v>100</v>
      </c>
      <c r="E591" s="35">
        <v>125</v>
      </c>
      <c r="F591" s="68"/>
    </row>
    <row r="592" spans="1:6" s="2" customFormat="1" ht="12.75" customHeight="1">
      <c r="A592" s="33" t="s">
        <v>156</v>
      </c>
      <c r="B592" s="34" t="s">
        <v>150</v>
      </c>
      <c r="C592" s="34" t="s">
        <v>1078</v>
      </c>
      <c r="D592" s="34">
        <v>101</v>
      </c>
      <c r="E592" s="35">
        <v>125</v>
      </c>
      <c r="F592" s="68"/>
    </row>
    <row r="593" spans="1:6" s="2" customFormat="1" ht="12.75" customHeight="1">
      <c r="A593" s="33" t="s">
        <v>156</v>
      </c>
      <c r="B593" s="34" t="s">
        <v>150</v>
      </c>
      <c r="C593" s="34" t="s">
        <v>1079</v>
      </c>
      <c r="D593" s="34">
        <v>101</v>
      </c>
      <c r="E593" s="35">
        <v>125</v>
      </c>
      <c r="F593" s="68"/>
    </row>
    <row r="594" spans="1:6" s="2" customFormat="1" ht="12.75" customHeight="1">
      <c r="A594" s="33" t="s">
        <v>156</v>
      </c>
      <c r="B594" s="34" t="s">
        <v>150</v>
      </c>
      <c r="C594" s="34" t="s">
        <v>1080</v>
      </c>
      <c r="D594" s="34">
        <v>102</v>
      </c>
      <c r="E594" s="35">
        <v>125</v>
      </c>
      <c r="F594" s="68"/>
    </row>
    <row r="595" spans="1:6" s="2" customFormat="1" ht="12.75" customHeight="1">
      <c r="A595" s="33" t="s">
        <v>156</v>
      </c>
      <c r="B595" s="34" t="s">
        <v>150</v>
      </c>
      <c r="C595" s="34" t="s">
        <v>1081</v>
      </c>
      <c r="D595" s="34">
        <v>102</v>
      </c>
      <c r="E595" s="35">
        <v>125</v>
      </c>
      <c r="F595" s="68"/>
    </row>
    <row r="596" spans="1:6" s="2" customFormat="1" ht="12.75" customHeight="1">
      <c r="A596" s="33" t="s">
        <v>156</v>
      </c>
      <c r="B596" s="34" t="s">
        <v>150</v>
      </c>
      <c r="C596" s="34" t="s">
        <v>1082</v>
      </c>
      <c r="D596" s="34">
        <v>102</v>
      </c>
      <c r="E596" s="35">
        <v>125</v>
      </c>
      <c r="F596" s="68"/>
    </row>
    <row r="597" spans="1:6" s="2" customFormat="1" ht="12.75" customHeight="1">
      <c r="A597" s="33" t="s">
        <v>156</v>
      </c>
      <c r="B597" s="34" t="s">
        <v>150</v>
      </c>
      <c r="C597" s="34" t="s">
        <v>1082</v>
      </c>
      <c r="D597" s="34">
        <v>102</v>
      </c>
      <c r="E597" s="35">
        <v>125</v>
      </c>
      <c r="F597" s="68"/>
    </row>
    <row r="598" spans="1:6" s="2" customFormat="1" ht="12.75" customHeight="1">
      <c r="A598" s="33" t="s">
        <v>33</v>
      </c>
      <c r="B598" s="34" t="s">
        <v>150</v>
      </c>
      <c r="C598" s="34" t="s">
        <v>349</v>
      </c>
      <c r="D598" s="34">
        <v>90</v>
      </c>
      <c r="E598" s="35">
        <v>130</v>
      </c>
      <c r="F598" s="68"/>
    </row>
    <row r="599" spans="1:6" s="2" customFormat="1" ht="12.75" customHeight="1">
      <c r="A599" s="33" t="s">
        <v>33</v>
      </c>
      <c r="B599" s="34" t="s">
        <v>104</v>
      </c>
      <c r="C599" s="34" t="s">
        <v>55</v>
      </c>
      <c r="D599" s="34">
        <v>74</v>
      </c>
      <c r="E599" s="35">
        <v>40</v>
      </c>
      <c r="F599" s="68" t="s">
        <v>74</v>
      </c>
    </row>
    <row r="600" spans="1:6" s="2" customFormat="1" ht="12.75" customHeight="1">
      <c r="A600" s="33" t="s">
        <v>33</v>
      </c>
      <c r="B600" s="34" t="s">
        <v>236</v>
      </c>
      <c r="C600" s="34" t="s">
        <v>237</v>
      </c>
      <c r="D600" s="34">
        <v>31</v>
      </c>
      <c r="E600" s="35">
        <v>80</v>
      </c>
      <c r="F600" s="68"/>
    </row>
    <row r="601" spans="1:6" s="2" customFormat="1" ht="12.75" customHeight="1">
      <c r="A601" s="33" t="s">
        <v>33</v>
      </c>
      <c r="B601" s="34" t="s">
        <v>236</v>
      </c>
      <c r="C601" s="34" t="s">
        <v>204</v>
      </c>
      <c r="D601" s="34">
        <v>79</v>
      </c>
      <c r="E601" s="35">
        <v>80</v>
      </c>
      <c r="F601" s="68"/>
    </row>
    <row r="602" spans="1:6" s="2" customFormat="1" ht="12.75" customHeight="1">
      <c r="A602" s="33" t="s">
        <v>1004</v>
      </c>
      <c r="B602" s="34" t="s">
        <v>37</v>
      </c>
      <c r="C602" s="34" t="s">
        <v>372</v>
      </c>
      <c r="D602" s="34">
        <v>17</v>
      </c>
      <c r="E602" s="35">
        <v>70</v>
      </c>
      <c r="F602" s="68"/>
    </row>
    <row r="603" spans="1:6" s="2" customFormat="1" ht="12.75" customHeight="1">
      <c r="A603" s="33" t="s">
        <v>1004</v>
      </c>
      <c r="B603" s="34" t="s">
        <v>37</v>
      </c>
      <c r="C603" s="34" t="s">
        <v>1018</v>
      </c>
      <c r="D603" s="34">
        <v>224</v>
      </c>
      <c r="E603" s="35">
        <v>100</v>
      </c>
      <c r="F603" s="68"/>
    </row>
    <row r="604" spans="1:6" s="2" customFormat="1" ht="12.75" customHeight="1">
      <c r="A604" s="33" t="s">
        <v>156</v>
      </c>
      <c r="B604" s="34" t="s">
        <v>37</v>
      </c>
      <c r="C604" s="34" t="s">
        <v>555</v>
      </c>
      <c r="D604" s="34">
        <v>170</v>
      </c>
      <c r="E604" s="35">
        <v>70</v>
      </c>
      <c r="F604" s="68"/>
    </row>
    <row r="605" spans="1:6" s="2" customFormat="1" ht="12.75" customHeight="1">
      <c r="A605" s="33" t="s">
        <v>156</v>
      </c>
      <c r="B605" s="34" t="s">
        <v>37</v>
      </c>
      <c r="C605" s="34" t="s">
        <v>500</v>
      </c>
      <c r="D605" s="34">
        <v>182</v>
      </c>
      <c r="E605" s="35">
        <v>70</v>
      </c>
      <c r="F605" s="68"/>
    </row>
    <row r="606" spans="1:6" s="2" customFormat="1" ht="12.75" customHeight="1">
      <c r="A606" s="33" t="s">
        <v>33</v>
      </c>
      <c r="B606" s="34" t="s">
        <v>37</v>
      </c>
      <c r="C606" s="34" t="s">
        <v>350</v>
      </c>
      <c r="D606" s="34">
        <v>18</v>
      </c>
      <c r="E606" s="35">
        <v>70</v>
      </c>
      <c r="F606" s="68"/>
    </row>
    <row r="607" spans="1:6" s="2" customFormat="1" ht="12.75" customHeight="1">
      <c r="A607" s="33" t="s">
        <v>156</v>
      </c>
      <c r="B607" s="34" t="s">
        <v>37</v>
      </c>
      <c r="C607" s="34" t="s">
        <v>461</v>
      </c>
      <c r="D607" s="34">
        <v>73</v>
      </c>
      <c r="E607" s="35">
        <v>70</v>
      </c>
      <c r="F607" s="68"/>
    </row>
    <row r="608" spans="1:6" s="2" customFormat="1" ht="12.75" customHeight="1">
      <c r="A608" s="33" t="s">
        <v>156</v>
      </c>
      <c r="B608" s="34" t="s">
        <v>37</v>
      </c>
      <c r="C608" s="34" t="s">
        <v>462</v>
      </c>
      <c r="D608" s="34">
        <v>90</v>
      </c>
      <c r="E608" s="35">
        <v>70</v>
      </c>
      <c r="F608" s="68"/>
    </row>
    <row r="609" spans="1:6" s="2" customFormat="1" ht="12.75" customHeight="1">
      <c r="A609" s="33" t="s">
        <v>33</v>
      </c>
      <c r="B609" s="34" t="s">
        <v>37</v>
      </c>
      <c r="C609" s="34" t="s">
        <v>192</v>
      </c>
      <c r="D609" s="34">
        <v>106</v>
      </c>
      <c r="E609" s="35">
        <v>70</v>
      </c>
      <c r="F609" s="68"/>
    </row>
    <row r="610" spans="1:6" s="2" customFormat="1" ht="12.75" customHeight="1">
      <c r="A610" s="33" t="s">
        <v>33</v>
      </c>
      <c r="B610" s="34" t="s">
        <v>37</v>
      </c>
      <c r="C610" s="34" t="s">
        <v>412</v>
      </c>
      <c r="D610" s="34">
        <v>107</v>
      </c>
      <c r="E610" s="35">
        <v>70</v>
      </c>
      <c r="F610" s="68"/>
    </row>
    <row r="611" spans="1:6" s="2" customFormat="1" ht="12.75" customHeight="1">
      <c r="A611" s="33" t="s">
        <v>33</v>
      </c>
      <c r="B611" s="34" t="s">
        <v>37</v>
      </c>
      <c r="C611" s="34" t="s">
        <v>413</v>
      </c>
      <c r="D611" s="34">
        <v>110</v>
      </c>
      <c r="E611" s="35">
        <v>70</v>
      </c>
      <c r="F611" s="68"/>
    </row>
    <row r="612" spans="1:6" s="2" customFormat="1" ht="12.75" customHeight="1">
      <c r="A612" s="33" t="s">
        <v>33</v>
      </c>
      <c r="B612" s="34" t="s">
        <v>37</v>
      </c>
      <c r="C612" s="34" t="s">
        <v>414</v>
      </c>
      <c r="D612" s="34">
        <v>122</v>
      </c>
      <c r="E612" s="35">
        <v>70</v>
      </c>
      <c r="F612" s="68"/>
    </row>
    <row r="613" spans="1:6" s="2" customFormat="1" ht="12.75" customHeight="1">
      <c r="A613" s="33" t="s">
        <v>33</v>
      </c>
      <c r="B613" s="34" t="s">
        <v>37</v>
      </c>
      <c r="C613" s="34" t="s">
        <v>415</v>
      </c>
      <c r="D613" s="34">
        <v>125</v>
      </c>
      <c r="E613" s="35">
        <v>70</v>
      </c>
      <c r="F613" s="68"/>
    </row>
    <row r="614" spans="1:6" s="2" customFormat="1" ht="12.75" customHeight="1">
      <c r="A614" s="33" t="s">
        <v>33</v>
      </c>
      <c r="B614" s="34" t="s">
        <v>37</v>
      </c>
      <c r="C614" s="34" t="s">
        <v>416</v>
      </c>
      <c r="D614" s="34">
        <v>125</v>
      </c>
      <c r="E614" s="59">
        <v>70</v>
      </c>
      <c r="F614" s="68"/>
    </row>
    <row r="615" spans="1:6" s="2" customFormat="1" ht="12.75" customHeight="1">
      <c r="A615" s="33" t="s">
        <v>33</v>
      </c>
      <c r="B615" s="34" t="s">
        <v>37</v>
      </c>
      <c r="C615" s="34" t="s">
        <v>417</v>
      </c>
      <c r="D615" s="34">
        <v>127</v>
      </c>
      <c r="E615" s="59">
        <v>70</v>
      </c>
      <c r="F615" s="68"/>
    </row>
    <row r="616" spans="1:6" s="2" customFormat="1" ht="12.75" customHeight="1">
      <c r="A616" s="33" t="s">
        <v>33</v>
      </c>
      <c r="B616" s="34" t="s">
        <v>37</v>
      </c>
      <c r="C616" s="8" t="s">
        <v>1126</v>
      </c>
      <c r="D616" s="34"/>
      <c r="E616" s="59">
        <v>70</v>
      </c>
      <c r="F616" s="68" t="s">
        <v>1129</v>
      </c>
    </row>
    <row r="617" spans="1:6" s="2" customFormat="1" ht="12.75" customHeight="1">
      <c r="A617" s="33" t="s">
        <v>33</v>
      </c>
      <c r="B617" s="34" t="s">
        <v>37</v>
      </c>
      <c r="C617" s="8" t="s">
        <v>1127</v>
      </c>
      <c r="D617" s="34"/>
      <c r="E617" s="59">
        <v>70</v>
      </c>
      <c r="F617" s="68" t="s">
        <v>1129</v>
      </c>
    </row>
    <row r="618" spans="1:6" s="2" customFormat="1" ht="12.75" customHeight="1">
      <c r="A618" s="33" t="s">
        <v>33</v>
      </c>
      <c r="B618" s="13" t="s">
        <v>37</v>
      </c>
      <c r="C618" s="8" t="s">
        <v>1128</v>
      </c>
      <c r="D618" s="34"/>
      <c r="E618" s="59">
        <v>70</v>
      </c>
      <c r="F618" s="68" t="s">
        <v>1129</v>
      </c>
    </row>
    <row r="619" spans="1:6" s="2" customFormat="1" ht="12.75" customHeight="1">
      <c r="A619" s="33" t="s">
        <v>33</v>
      </c>
      <c r="B619" s="34" t="s">
        <v>37</v>
      </c>
      <c r="C619" s="34" t="s">
        <v>238</v>
      </c>
      <c r="D619" s="34">
        <v>220</v>
      </c>
      <c r="E619" s="59">
        <v>70</v>
      </c>
      <c r="F619" s="68"/>
    </row>
    <row r="620" spans="1:6" s="2" customFormat="1" ht="12.75" customHeight="1">
      <c r="A620" s="33" t="s">
        <v>33</v>
      </c>
      <c r="B620" s="34" t="s">
        <v>206</v>
      </c>
      <c r="C620" s="34" t="s">
        <v>207</v>
      </c>
      <c r="D620" s="34">
        <v>26</v>
      </c>
      <c r="E620" s="59">
        <v>60</v>
      </c>
      <c r="F620" s="68"/>
    </row>
    <row r="621" spans="1:6" s="2" customFormat="1" ht="12.75" customHeight="1">
      <c r="A621" s="33" t="s">
        <v>33</v>
      </c>
      <c r="B621" s="34" t="s">
        <v>206</v>
      </c>
      <c r="C621" s="34" t="s">
        <v>208</v>
      </c>
      <c r="D621" s="34">
        <v>27</v>
      </c>
      <c r="E621" s="59">
        <v>60</v>
      </c>
      <c r="F621" s="68"/>
    </row>
    <row r="622" spans="1:6" s="2" customFormat="1" ht="12.75" customHeight="1">
      <c r="A622" s="33" t="s">
        <v>33</v>
      </c>
      <c r="B622" s="34" t="s">
        <v>151</v>
      </c>
      <c r="C622" s="34" t="s">
        <v>152</v>
      </c>
      <c r="D622" s="34">
        <v>118</v>
      </c>
      <c r="E622" s="59">
        <v>60</v>
      </c>
      <c r="F622" s="68"/>
    </row>
    <row r="623" spans="1:6" s="2" customFormat="1" ht="12.75" customHeight="1">
      <c r="A623" s="33" t="s">
        <v>33</v>
      </c>
      <c r="B623" s="34" t="s">
        <v>151</v>
      </c>
      <c r="C623" s="34" t="s">
        <v>556</v>
      </c>
      <c r="D623" s="34">
        <v>214</v>
      </c>
      <c r="E623" s="59">
        <v>60</v>
      </c>
      <c r="F623" s="68"/>
    </row>
    <row r="624" spans="1:6" s="2" customFormat="1" ht="12.75" customHeight="1">
      <c r="A624" s="33" t="s">
        <v>33</v>
      </c>
      <c r="B624" s="34" t="s">
        <v>151</v>
      </c>
      <c r="C624" s="34" t="s">
        <v>536</v>
      </c>
      <c r="D624" s="34">
        <v>74</v>
      </c>
      <c r="E624" s="59">
        <v>60</v>
      </c>
      <c r="F624" s="68"/>
    </row>
    <row r="625" spans="1:6" s="2" customFormat="1" ht="12.75" customHeight="1">
      <c r="A625" s="33" t="s">
        <v>1004</v>
      </c>
      <c r="B625" s="34" t="s">
        <v>38</v>
      </c>
      <c r="C625" s="34" t="s">
        <v>272</v>
      </c>
      <c r="D625" s="34">
        <v>374</v>
      </c>
      <c r="E625" s="59">
        <v>35</v>
      </c>
      <c r="F625" s="68"/>
    </row>
    <row r="626" spans="1:6" s="2" customFormat="1" ht="12.75" customHeight="1">
      <c r="A626" s="33" t="s">
        <v>156</v>
      </c>
      <c r="B626" s="34" t="s">
        <v>38</v>
      </c>
      <c r="C626" s="34" t="s">
        <v>562</v>
      </c>
      <c r="D626" s="34">
        <v>184</v>
      </c>
      <c r="E626" s="59">
        <v>35</v>
      </c>
      <c r="F626" s="68"/>
    </row>
    <row r="627" spans="1:6" s="2" customFormat="1" ht="12.75" customHeight="1">
      <c r="A627" s="33" t="s">
        <v>156</v>
      </c>
      <c r="B627" s="34" t="s">
        <v>38</v>
      </c>
      <c r="C627" s="34" t="s">
        <v>563</v>
      </c>
      <c r="D627" s="34">
        <v>186</v>
      </c>
      <c r="E627" s="59">
        <v>35</v>
      </c>
      <c r="F627" s="68"/>
    </row>
    <row r="628" spans="1:6" s="2" customFormat="1" ht="12.75" customHeight="1">
      <c r="A628" s="33" t="s">
        <v>33</v>
      </c>
      <c r="B628" s="34" t="s">
        <v>38</v>
      </c>
      <c r="C628" s="34" t="s">
        <v>361</v>
      </c>
      <c r="D628" s="34">
        <v>233</v>
      </c>
      <c r="E628" s="59">
        <v>35</v>
      </c>
      <c r="F628" s="68"/>
    </row>
    <row r="629" spans="1:6" s="2" customFormat="1" ht="12.75" customHeight="1">
      <c r="A629" s="33" t="s">
        <v>156</v>
      </c>
      <c r="B629" s="34" t="s">
        <v>38</v>
      </c>
      <c r="C629" s="34" t="s">
        <v>564</v>
      </c>
      <c r="D629" s="34">
        <v>53</v>
      </c>
      <c r="E629" s="59">
        <v>35</v>
      </c>
      <c r="F629" s="68"/>
    </row>
    <row r="630" spans="1:6" s="2" customFormat="1" ht="12.75" customHeight="1">
      <c r="A630" s="33" t="s">
        <v>33</v>
      </c>
      <c r="B630" s="34" t="s">
        <v>38</v>
      </c>
      <c r="C630" s="34" t="s">
        <v>213</v>
      </c>
      <c r="D630" s="34">
        <v>83</v>
      </c>
      <c r="E630" s="59">
        <v>35</v>
      </c>
      <c r="F630" s="68"/>
    </row>
    <row r="631" spans="1:6" s="2" customFormat="1" ht="12.75" customHeight="1">
      <c r="A631" s="33" t="s">
        <v>156</v>
      </c>
      <c r="B631" s="34" t="s">
        <v>38</v>
      </c>
      <c r="C631" s="34" t="s">
        <v>463</v>
      </c>
      <c r="D631" s="34">
        <v>68</v>
      </c>
      <c r="E631" s="59">
        <v>35</v>
      </c>
      <c r="F631" s="68"/>
    </row>
    <row r="632" spans="1:6" s="2" customFormat="1" ht="12.75" customHeight="1">
      <c r="A632" s="33" t="s">
        <v>156</v>
      </c>
      <c r="B632" s="34" t="s">
        <v>38</v>
      </c>
      <c r="C632" s="34" t="s">
        <v>464</v>
      </c>
      <c r="D632" s="34">
        <v>53</v>
      </c>
      <c r="E632" s="59">
        <v>35</v>
      </c>
      <c r="F632" s="68"/>
    </row>
    <row r="633" spans="1:6" s="2" customFormat="1" ht="12.75" customHeight="1">
      <c r="A633" s="33" t="s">
        <v>33</v>
      </c>
      <c r="B633" s="34" t="s">
        <v>38</v>
      </c>
      <c r="C633" s="34" t="s">
        <v>381</v>
      </c>
      <c r="D633" s="34">
        <v>86</v>
      </c>
      <c r="E633" s="59">
        <v>35</v>
      </c>
      <c r="F633" s="68"/>
    </row>
    <row r="634" spans="1:6" s="2" customFormat="1" ht="12.75" customHeight="1">
      <c r="A634" s="33" t="s">
        <v>33</v>
      </c>
      <c r="B634" s="34" t="s">
        <v>313</v>
      </c>
      <c r="C634" s="34" t="s">
        <v>303</v>
      </c>
      <c r="D634" s="34">
        <f>734-166</f>
        <v>568</v>
      </c>
      <c r="E634" s="35">
        <v>150</v>
      </c>
      <c r="F634" s="68"/>
    </row>
    <row r="635" spans="1:6" s="3" customFormat="1" ht="12.75" customHeight="1">
      <c r="A635" s="33" t="s">
        <v>1004</v>
      </c>
      <c r="B635" s="34" t="s">
        <v>243</v>
      </c>
      <c r="C635" s="34" t="s">
        <v>209</v>
      </c>
      <c r="D635" s="34">
        <v>52</v>
      </c>
      <c r="E635" s="35">
        <v>80</v>
      </c>
      <c r="F635" s="68"/>
    </row>
    <row r="636" spans="1:6" s="1" customFormat="1" ht="12.75">
      <c r="A636"/>
      <c r="B636"/>
      <c r="C636"/>
      <c r="E636"/>
      <c r="F636"/>
    </row>
    <row r="637" spans="1:6" s="1" customFormat="1" ht="12.75">
      <c r="A637"/>
      <c r="B637"/>
      <c r="C637"/>
      <c r="E637"/>
      <c r="F637"/>
    </row>
    <row r="638" spans="1:6" s="1" customFormat="1" ht="12.75">
      <c r="A638"/>
      <c r="B638"/>
      <c r="C638"/>
      <c r="E638"/>
      <c r="F638"/>
    </row>
    <row r="639" spans="1:6" s="1" customFormat="1" ht="12.75">
      <c r="A639"/>
      <c r="B639"/>
      <c r="C639"/>
      <c r="E639"/>
      <c r="F639"/>
    </row>
    <row r="640" spans="1:6" s="1" customFormat="1" ht="12.75">
      <c r="A640"/>
      <c r="B640"/>
      <c r="C640"/>
      <c r="E640"/>
      <c r="F640"/>
    </row>
    <row r="641" spans="1:6" s="1" customFormat="1" ht="12.75">
      <c r="A641"/>
      <c r="B641"/>
      <c r="C641"/>
      <c r="E641"/>
      <c r="F641"/>
    </row>
    <row r="642" spans="1:6" s="1" customFormat="1" ht="12.75">
      <c r="A642"/>
      <c r="B642"/>
      <c r="C642"/>
      <c r="E642"/>
      <c r="F642"/>
    </row>
    <row r="643" spans="1:6" s="1" customFormat="1" ht="12.75">
      <c r="A643"/>
      <c r="B643"/>
      <c r="C643"/>
      <c r="E643"/>
      <c r="F643"/>
    </row>
    <row r="644" spans="1:6" s="1" customFormat="1" ht="12.75">
      <c r="A644"/>
      <c r="B644"/>
      <c r="C644"/>
      <c r="E644"/>
      <c r="F644"/>
    </row>
    <row r="645" spans="1:6" s="1" customFormat="1" ht="12.75">
      <c r="A645"/>
      <c r="B645"/>
      <c r="C645"/>
      <c r="E645"/>
      <c r="F645"/>
    </row>
    <row r="646" spans="1:6" s="1" customFormat="1" ht="12.75">
      <c r="A646"/>
      <c r="B646"/>
      <c r="C646"/>
      <c r="E646"/>
      <c r="F646"/>
    </row>
    <row r="647" spans="1:6" s="1" customFormat="1" ht="12.75">
      <c r="A647"/>
      <c r="B647"/>
      <c r="C647"/>
      <c r="E647"/>
      <c r="F647"/>
    </row>
    <row r="648" spans="1:6" s="1" customFormat="1" ht="12.75">
      <c r="A648"/>
      <c r="B648"/>
      <c r="C648"/>
      <c r="E648"/>
      <c r="F648"/>
    </row>
    <row r="649" spans="1:6" s="1" customFormat="1" ht="12.75">
      <c r="A649"/>
      <c r="B649"/>
      <c r="C649"/>
      <c r="E649"/>
      <c r="F649"/>
    </row>
    <row r="650" spans="1:6" s="1" customFormat="1" ht="12.75">
      <c r="A650"/>
      <c r="B650"/>
      <c r="C650"/>
      <c r="E650"/>
      <c r="F650"/>
    </row>
    <row r="651" spans="1:6" s="1" customFormat="1" ht="12.75">
      <c r="A651"/>
      <c r="B651"/>
      <c r="C651"/>
      <c r="E651"/>
      <c r="F651"/>
    </row>
    <row r="652" spans="1:6" s="1" customFormat="1" ht="12.75">
      <c r="A652"/>
      <c r="B652"/>
      <c r="C652"/>
      <c r="E652"/>
      <c r="F652"/>
    </row>
    <row r="653" spans="1:6" s="1" customFormat="1" ht="12.75">
      <c r="A653"/>
      <c r="B653"/>
      <c r="C653"/>
      <c r="E653"/>
      <c r="F653"/>
    </row>
    <row r="654" spans="1:6" s="1" customFormat="1" ht="12.75">
      <c r="A654"/>
      <c r="B654"/>
      <c r="C654"/>
      <c r="E654"/>
      <c r="F654"/>
    </row>
    <row r="655" spans="1:6" s="1" customFormat="1" ht="12.75">
      <c r="A655"/>
      <c r="B655"/>
      <c r="C655"/>
      <c r="E655"/>
      <c r="F655"/>
    </row>
    <row r="656" spans="1:6" s="1" customFormat="1" ht="12.75">
      <c r="A656"/>
      <c r="B656"/>
      <c r="C656"/>
      <c r="E656"/>
      <c r="F656"/>
    </row>
    <row r="657" spans="1:6" s="1" customFormat="1" ht="12.75">
      <c r="A657"/>
      <c r="B657"/>
      <c r="C657"/>
      <c r="E657"/>
      <c r="F657"/>
    </row>
    <row r="658" spans="1:6" s="1" customFormat="1" ht="12.75">
      <c r="A658"/>
      <c r="B658"/>
      <c r="C658"/>
      <c r="E658"/>
      <c r="F658"/>
    </row>
    <row r="659" spans="1:6" s="1" customFormat="1" ht="12.75">
      <c r="A659"/>
      <c r="B659"/>
      <c r="C659"/>
      <c r="E659"/>
      <c r="F659"/>
    </row>
    <row r="660" spans="1:6" s="1" customFormat="1" ht="12.75">
      <c r="A660"/>
      <c r="B660"/>
      <c r="C660"/>
      <c r="E660"/>
      <c r="F660"/>
    </row>
    <row r="661" spans="1:6" s="1" customFormat="1" ht="12.75">
      <c r="A661"/>
      <c r="B661"/>
      <c r="C661"/>
      <c r="E661"/>
      <c r="F661"/>
    </row>
    <row r="662" spans="1:6" s="1" customFormat="1" ht="12.75">
      <c r="A662"/>
      <c r="B662"/>
      <c r="C662"/>
      <c r="E662"/>
      <c r="F662"/>
    </row>
  </sheetData>
  <sheetProtection/>
  <autoFilter ref="A9:F635">
    <sortState ref="A10:F662">
      <sortCondition sortBy="value" ref="D10:D662"/>
    </sortState>
  </autoFilter>
  <printOptions/>
  <pageMargins left="0.31496062992125984" right="0.11811023622047245" top="0.4330708661417323" bottom="0.3937007874015748" header="0.31496062992125984" footer="0.31496062992125984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444"/>
  <sheetViews>
    <sheetView view="pageBreakPreview" zoomScaleSheetLayoutView="100" workbookViewId="0" topLeftCell="A4">
      <selection activeCell="A12" sqref="A12"/>
    </sheetView>
  </sheetViews>
  <sheetFormatPr defaultColWidth="9.00390625" defaultRowHeight="12.75"/>
  <cols>
    <col min="1" max="1" width="24.875" style="0" customWidth="1"/>
    <col min="2" max="2" width="29.625" style="0" customWidth="1"/>
    <col min="3" max="3" width="10.00390625" style="0" customWidth="1"/>
    <col min="4" max="4" width="11.25390625" style="0" bestFit="1" customWidth="1"/>
  </cols>
  <sheetData>
    <row r="1" spans="1:4" ht="15.75">
      <c r="A1" s="41" t="s">
        <v>594</v>
      </c>
      <c r="B1" s="42"/>
      <c r="C1" s="43"/>
      <c r="D1" s="44"/>
    </row>
    <row r="2" spans="1:4" ht="15.75">
      <c r="A2" s="19" t="s">
        <v>595</v>
      </c>
      <c r="B2" s="45"/>
      <c r="C2" s="46"/>
      <c r="D2" s="47"/>
    </row>
    <row r="3" spans="1:4" ht="15.75">
      <c r="A3" s="48" t="s">
        <v>585</v>
      </c>
      <c r="B3" s="45"/>
      <c r="C3" s="46"/>
      <c r="D3" s="47"/>
    </row>
    <row r="4" spans="1:4" ht="15.75">
      <c r="A4" s="49" t="s">
        <v>586</v>
      </c>
      <c r="B4" s="45"/>
      <c r="C4" s="46"/>
      <c r="D4" s="47"/>
    </row>
    <row r="5" spans="1:4" ht="15.75">
      <c r="A5" s="50" t="s">
        <v>587</v>
      </c>
      <c r="B5" s="51"/>
      <c r="C5" s="46"/>
      <c r="D5" s="47"/>
    </row>
    <row r="6" spans="1:4" ht="15.75">
      <c r="A6" s="52" t="s">
        <v>588</v>
      </c>
      <c r="B6" s="51"/>
      <c r="C6" s="46"/>
      <c r="D6" s="47"/>
    </row>
    <row r="7" spans="1:4" ht="15.75">
      <c r="A7" s="53" t="s">
        <v>596</v>
      </c>
      <c r="B7" s="45"/>
      <c r="C7" s="46"/>
      <c r="D7" s="47"/>
    </row>
    <row r="8" spans="1:4" ht="16.5" thickBot="1">
      <c r="A8" s="54" t="s">
        <v>597</v>
      </c>
      <c r="B8" s="55"/>
      <c r="C8" s="55"/>
      <c r="D8" s="56"/>
    </row>
    <row r="9" spans="1:4" ht="16.5" thickBot="1">
      <c r="A9" s="74" t="s">
        <v>1156</v>
      </c>
      <c r="B9" s="75"/>
      <c r="C9" s="75"/>
      <c r="D9" s="40"/>
    </row>
    <row r="10" spans="1:4" ht="12.75">
      <c r="A10" s="76" t="s">
        <v>2</v>
      </c>
      <c r="B10" s="78" t="s">
        <v>598</v>
      </c>
      <c r="C10" s="80" t="s">
        <v>599</v>
      </c>
      <c r="D10" s="72" t="s">
        <v>600</v>
      </c>
    </row>
    <row r="11" spans="1:4" ht="13.5" thickBot="1">
      <c r="A11" s="77"/>
      <c r="B11" s="79"/>
      <c r="C11" s="81"/>
      <c r="D11" s="73"/>
    </row>
    <row r="12" spans="1:4" ht="15">
      <c r="A12" s="64" t="s">
        <v>601</v>
      </c>
      <c r="B12" s="65" t="s">
        <v>602</v>
      </c>
      <c r="C12" s="66">
        <v>0.037</v>
      </c>
      <c r="D12" s="67">
        <v>55000</v>
      </c>
    </row>
    <row r="13" spans="1:4" ht="15">
      <c r="A13" s="64" t="s">
        <v>603</v>
      </c>
      <c r="B13" s="65" t="s">
        <v>604</v>
      </c>
      <c r="C13" s="66">
        <v>2.874</v>
      </c>
      <c r="D13" s="67">
        <v>28000</v>
      </c>
    </row>
    <row r="14" spans="1:4" ht="15">
      <c r="A14" s="64" t="s">
        <v>603</v>
      </c>
      <c r="B14" s="65" t="s">
        <v>605</v>
      </c>
      <c r="C14" s="66">
        <v>0.253</v>
      </c>
      <c r="D14" s="67">
        <v>28000</v>
      </c>
    </row>
    <row r="15" spans="1:4" ht="15">
      <c r="A15" s="64" t="s">
        <v>606</v>
      </c>
      <c r="B15" s="65" t="s">
        <v>607</v>
      </c>
      <c r="C15" s="66">
        <v>1.444</v>
      </c>
      <c r="D15" s="67">
        <v>28000</v>
      </c>
    </row>
    <row r="16" spans="1:4" ht="15">
      <c r="A16" s="64" t="s">
        <v>608</v>
      </c>
      <c r="B16" s="65" t="s">
        <v>609</v>
      </c>
      <c r="C16" s="66">
        <v>2.35</v>
      </c>
      <c r="D16" s="67">
        <v>65000</v>
      </c>
    </row>
    <row r="17" spans="1:4" ht="15">
      <c r="A17" s="64" t="s">
        <v>610</v>
      </c>
      <c r="B17" s="65" t="s">
        <v>1006</v>
      </c>
      <c r="C17" s="66">
        <v>0.252</v>
      </c>
      <c r="D17" s="67">
        <v>48000</v>
      </c>
    </row>
    <row r="18" spans="1:4" ht="15">
      <c r="A18" s="64" t="s">
        <v>610</v>
      </c>
      <c r="B18" s="65" t="s">
        <v>1144</v>
      </c>
      <c r="C18" s="66">
        <v>0.33</v>
      </c>
      <c r="D18" s="67">
        <v>48000</v>
      </c>
    </row>
    <row r="19" spans="1:4" ht="15">
      <c r="A19" s="64" t="s">
        <v>610</v>
      </c>
      <c r="B19" s="65" t="s">
        <v>1145</v>
      </c>
      <c r="C19" s="66">
        <v>0.068</v>
      </c>
      <c r="D19" s="67">
        <v>48000</v>
      </c>
    </row>
    <row r="20" spans="1:4" ht="15">
      <c r="A20" s="64" t="s">
        <v>610</v>
      </c>
      <c r="B20" s="65" t="s">
        <v>611</v>
      </c>
      <c r="C20" s="66">
        <v>0.13</v>
      </c>
      <c r="D20" s="67">
        <v>48000</v>
      </c>
    </row>
    <row r="21" spans="1:4" ht="15">
      <c r="A21" s="64" t="s">
        <v>612</v>
      </c>
      <c r="B21" s="65" t="s">
        <v>613</v>
      </c>
      <c r="C21" s="66">
        <v>0.025</v>
      </c>
      <c r="D21" s="67">
        <v>21000</v>
      </c>
    </row>
    <row r="22" spans="1:4" ht="15">
      <c r="A22" s="64" t="s">
        <v>612</v>
      </c>
      <c r="B22" s="65" t="s">
        <v>1007</v>
      </c>
      <c r="C22" s="66">
        <v>0.13</v>
      </c>
      <c r="D22" s="67">
        <v>21000</v>
      </c>
    </row>
    <row r="23" spans="1:4" ht="15">
      <c r="A23" s="64" t="s">
        <v>612</v>
      </c>
      <c r="B23" s="65" t="s">
        <v>614</v>
      </c>
      <c r="C23" s="66">
        <v>0.556</v>
      </c>
      <c r="D23" s="67">
        <v>21000</v>
      </c>
    </row>
    <row r="24" spans="1:4" ht="15">
      <c r="A24" s="64" t="s">
        <v>615</v>
      </c>
      <c r="B24" s="65" t="s">
        <v>616</v>
      </c>
      <c r="C24" s="66">
        <v>0.222</v>
      </c>
      <c r="D24" s="67">
        <v>36000</v>
      </c>
    </row>
    <row r="25" spans="1:4" ht="15">
      <c r="A25" s="64" t="s">
        <v>615</v>
      </c>
      <c r="B25" s="65" t="s">
        <v>617</v>
      </c>
      <c r="C25" s="66">
        <v>0.355</v>
      </c>
      <c r="D25" s="67">
        <v>36000</v>
      </c>
    </row>
    <row r="26" spans="1:4" ht="15">
      <c r="A26" s="64" t="s">
        <v>618</v>
      </c>
      <c r="B26" s="65" t="s">
        <v>1008</v>
      </c>
      <c r="C26" s="66">
        <v>0.224</v>
      </c>
      <c r="D26" s="67">
        <v>60000</v>
      </c>
    </row>
    <row r="27" spans="1:4" ht="15">
      <c r="A27" s="64" t="s">
        <v>618</v>
      </c>
      <c r="B27" s="65" t="s">
        <v>619</v>
      </c>
      <c r="C27" s="66">
        <v>0.636</v>
      </c>
      <c r="D27" s="67">
        <v>65000</v>
      </c>
    </row>
    <row r="28" spans="1:4" ht="15">
      <c r="A28" s="64" t="s">
        <v>620</v>
      </c>
      <c r="B28" s="65" t="s">
        <v>621</v>
      </c>
      <c r="C28" s="66">
        <v>0.028</v>
      </c>
      <c r="D28" s="67">
        <v>37000</v>
      </c>
    </row>
    <row r="29" spans="1:4" ht="15">
      <c r="A29" s="64" t="s">
        <v>620</v>
      </c>
      <c r="B29" s="65" t="s">
        <v>1009</v>
      </c>
      <c r="C29" s="66">
        <v>0.014</v>
      </c>
      <c r="D29" s="67">
        <v>37000</v>
      </c>
    </row>
    <row r="30" spans="1:4" ht="15">
      <c r="A30" s="64" t="s">
        <v>620</v>
      </c>
      <c r="B30" s="65" t="s">
        <v>622</v>
      </c>
      <c r="C30" s="66">
        <v>0.068</v>
      </c>
      <c r="D30" s="67">
        <v>37000</v>
      </c>
    </row>
    <row r="31" spans="1:4" ht="15">
      <c r="A31" s="64" t="s">
        <v>620</v>
      </c>
      <c r="B31" s="65" t="s">
        <v>623</v>
      </c>
      <c r="C31" s="66">
        <v>0.676</v>
      </c>
      <c r="D31" s="67">
        <v>37000</v>
      </c>
    </row>
    <row r="32" spans="1:4" ht="15">
      <c r="A32" s="64" t="s">
        <v>620</v>
      </c>
      <c r="B32" s="65" t="s">
        <v>624</v>
      </c>
      <c r="C32" s="66">
        <v>1.198</v>
      </c>
      <c r="D32" s="67">
        <v>37000</v>
      </c>
    </row>
    <row r="33" spans="1:4" ht="15">
      <c r="A33" s="64" t="s">
        <v>620</v>
      </c>
      <c r="B33" s="65" t="s">
        <v>625</v>
      </c>
      <c r="C33" s="66">
        <v>1.216</v>
      </c>
      <c r="D33" s="67">
        <v>37000</v>
      </c>
    </row>
    <row r="34" spans="1:4" ht="15">
      <c r="A34" s="64" t="s">
        <v>620</v>
      </c>
      <c r="B34" s="65" t="s">
        <v>626</v>
      </c>
      <c r="C34" s="66">
        <v>0.016</v>
      </c>
      <c r="D34" s="67">
        <v>37000</v>
      </c>
    </row>
    <row r="35" spans="1:4" ht="15">
      <c r="A35" s="64" t="s">
        <v>620</v>
      </c>
      <c r="B35" s="65" t="s">
        <v>627</v>
      </c>
      <c r="C35" s="66">
        <v>0.164</v>
      </c>
      <c r="D35" s="67">
        <v>37000</v>
      </c>
    </row>
    <row r="36" spans="1:4" ht="15">
      <c r="A36" s="64" t="s">
        <v>620</v>
      </c>
      <c r="B36" s="65" t="s">
        <v>628</v>
      </c>
      <c r="C36" s="66">
        <v>0.128</v>
      </c>
      <c r="D36" s="67">
        <v>37000</v>
      </c>
    </row>
    <row r="37" spans="1:4" ht="15">
      <c r="A37" s="64" t="s">
        <v>620</v>
      </c>
      <c r="B37" s="65" t="s">
        <v>629</v>
      </c>
      <c r="C37" s="66">
        <v>0.396</v>
      </c>
      <c r="D37" s="67">
        <v>37000</v>
      </c>
    </row>
    <row r="38" spans="1:4" ht="15">
      <c r="A38" s="64" t="s">
        <v>620</v>
      </c>
      <c r="B38" s="65" t="s">
        <v>630</v>
      </c>
      <c r="C38" s="66">
        <v>0.042</v>
      </c>
      <c r="D38" s="67">
        <v>37000</v>
      </c>
    </row>
    <row r="39" spans="1:4" ht="15">
      <c r="A39" s="64" t="s">
        <v>620</v>
      </c>
      <c r="B39" s="65" t="s">
        <v>631</v>
      </c>
      <c r="C39" s="66">
        <v>0.184</v>
      </c>
      <c r="D39" s="67">
        <v>37000</v>
      </c>
    </row>
    <row r="40" spans="1:4" ht="15">
      <c r="A40" s="64" t="s">
        <v>620</v>
      </c>
      <c r="B40" s="65" t="s">
        <v>1084</v>
      </c>
      <c r="C40" s="66">
        <v>0.674</v>
      </c>
      <c r="D40" s="67">
        <v>37000</v>
      </c>
    </row>
    <row r="41" spans="1:4" ht="15">
      <c r="A41" s="64" t="s">
        <v>620</v>
      </c>
      <c r="B41" s="65" t="s">
        <v>632</v>
      </c>
      <c r="C41" s="66">
        <v>0.092</v>
      </c>
      <c r="D41" s="67">
        <v>50000</v>
      </c>
    </row>
    <row r="42" spans="1:4" ht="15">
      <c r="A42" s="64" t="s">
        <v>620</v>
      </c>
      <c r="B42" s="65" t="s">
        <v>633</v>
      </c>
      <c r="C42" s="66">
        <v>0.22</v>
      </c>
      <c r="D42" s="67">
        <v>50000</v>
      </c>
    </row>
    <row r="43" spans="1:4" ht="15">
      <c r="A43" s="64" t="s">
        <v>620</v>
      </c>
      <c r="B43" s="65" t="s">
        <v>1169</v>
      </c>
      <c r="C43" s="66">
        <v>1.45</v>
      </c>
      <c r="D43" s="67">
        <v>54000</v>
      </c>
    </row>
    <row r="44" spans="1:4" ht="15">
      <c r="A44" s="64" t="s">
        <v>620</v>
      </c>
      <c r="B44" s="65" t="s">
        <v>1085</v>
      </c>
      <c r="C44" s="66">
        <v>0.364</v>
      </c>
      <c r="D44" s="67">
        <v>54000</v>
      </c>
    </row>
    <row r="45" spans="1:4" ht="15">
      <c r="A45" s="64" t="s">
        <v>620</v>
      </c>
      <c r="B45" s="65" t="s">
        <v>634</v>
      </c>
      <c r="C45" s="66">
        <v>0.338</v>
      </c>
      <c r="D45" s="67">
        <v>32000</v>
      </c>
    </row>
    <row r="46" spans="1:4" ht="15">
      <c r="A46" s="64" t="s">
        <v>635</v>
      </c>
      <c r="B46" s="65" t="s">
        <v>636</v>
      </c>
      <c r="C46" s="66">
        <v>0.036</v>
      </c>
      <c r="D46" s="67">
        <v>45000</v>
      </c>
    </row>
    <row r="47" spans="1:4" ht="15">
      <c r="A47" s="64" t="s">
        <v>635</v>
      </c>
      <c r="B47" s="65" t="s">
        <v>637</v>
      </c>
      <c r="C47" s="66">
        <v>0.12</v>
      </c>
      <c r="D47" s="67">
        <v>48000</v>
      </c>
    </row>
    <row r="48" spans="1:4" ht="15">
      <c r="A48" s="64" t="s">
        <v>635</v>
      </c>
      <c r="B48" s="65" t="s">
        <v>638</v>
      </c>
      <c r="C48" s="66">
        <v>0.146</v>
      </c>
      <c r="D48" s="67">
        <v>48000</v>
      </c>
    </row>
    <row r="49" spans="1:4" ht="15">
      <c r="A49" s="64" t="s">
        <v>635</v>
      </c>
      <c r="B49" s="65" t="s">
        <v>639</v>
      </c>
      <c r="C49" s="66">
        <v>0.404</v>
      </c>
      <c r="D49" s="67">
        <v>48000</v>
      </c>
    </row>
    <row r="50" spans="1:4" ht="15">
      <c r="A50" s="64" t="s">
        <v>635</v>
      </c>
      <c r="B50" s="65" t="s">
        <v>640</v>
      </c>
      <c r="C50" s="66">
        <v>0.483</v>
      </c>
      <c r="D50" s="67">
        <v>48000</v>
      </c>
    </row>
    <row r="51" spans="1:4" ht="15">
      <c r="A51" s="64" t="s">
        <v>635</v>
      </c>
      <c r="B51" s="65" t="s">
        <v>641</v>
      </c>
      <c r="C51" s="66">
        <v>0.452</v>
      </c>
      <c r="D51" s="67">
        <v>48000</v>
      </c>
    </row>
    <row r="52" spans="1:4" ht="15">
      <c r="A52" s="64" t="s">
        <v>635</v>
      </c>
      <c r="B52" s="65" t="s">
        <v>642</v>
      </c>
      <c r="C52" s="66">
        <v>1.794</v>
      </c>
      <c r="D52" s="67">
        <v>48000</v>
      </c>
    </row>
    <row r="53" spans="1:4" ht="15">
      <c r="A53" s="64" t="s">
        <v>635</v>
      </c>
      <c r="B53" s="65" t="s">
        <v>643</v>
      </c>
      <c r="C53" s="66">
        <v>0.114</v>
      </c>
      <c r="D53" s="67">
        <v>48000</v>
      </c>
    </row>
    <row r="54" spans="1:4" ht="15">
      <c r="A54" s="64" t="s">
        <v>635</v>
      </c>
      <c r="B54" s="65" t="s">
        <v>644</v>
      </c>
      <c r="C54" s="66">
        <v>0.22</v>
      </c>
      <c r="D54" s="67">
        <v>48000</v>
      </c>
    </row>
    <row r="55" spans="1:4" ht="15">
      <c r="A55" s="64" t="s">
        <v>645</v>
      </c>
      <c r="B55" s="65" t="s">
        <v>646</v>
      </c>
      <c r="C55" s="66">
        <v>0.48</v>
      </c>
      <c r="D55" s="67">
        <v>40000</v>
      </c>
    </row>
    <row r="56" spans="1:4" ht="15">
      <c r="A56" s="64" t="s">
        <v>647</v>
      </c>
      <c r="B56" s="65" t="s">
        <v>648</v>
      </c>
      <c r="C56" s="66">
        <v>0.081</v>
      </c>
      <c r="D56" s="67">
        <v>36000</v>
      </c>
    </row>
    <row r="57" spans="1:4" ht="15">
      <c r="A57" s="64" t="s">
        <v>647</v>
      </c>
      <c r="B57" s="65" t="s">
        <v>649</v>
      </c>
      <c r="C57" s="66">
        <v>0.084</v>
      </c>
      <c r="D57" s="67">
        <v>36000</v>
      </c>
    </row>
    <row r="58" spans="1:4" ht="15">
      <c r="A58" s="64" t="s">
        <v>650</v>
      </c>
      <c r="B58" s="65" t="s">
        <v>651</v>
      </c>
      <c r="C58" s="66">
        <v>0.202</v>
      </c>
      <c r="D58" s="67">
        <v>38000</v>
      </c>
    </row>
    <row r="59" spans="1:4" ht="15">
      <c r="A59" s="64" t="s">
        <v>650</v>
      </c>
      <c r="B59" s="65" t="s">
        <v>652</v>
      </c>
      <c r="C59" s="66">
        <v>0.37</v>
      </c>
      <c r="D59" s="67">
        <v>38000</v>
      </c>
    </row>
    <row r="60" spans="1:4" ht="15">
      <c r="A60" s="64" t="s">
        <v>653</v>
      </c>
      <c r="B60" s="65" t="s">
        <v>654</v>
      </c>
      <c r="C60" s="66">
        <v>0.084</v>
      </c>
      <c r="D60" s="67">
        <v>32000</v>
      </c>
    </row>
    <row r="61" spans="1:4" ht="15">
      <c r="A61" s="64" t="s">
        <v>653</v>
      </c>
      <c r="B61" s="65" t="s">
        <v>655</v>
      </c>
      <c r="C61" s="66">
        <v>0.066</v>
      </c>
      <c r="D61" s="67">
        <v>39000</v>
      </c>
    </row>
    <row r="62" spans="1:4" ht="15">
      <c r="A62" s="64" t="s">
        <v>653</v>
      </c>
      <c r="B62" s="65" t="s">
        <v>656</v>
      </c>
      <c r="C62" s="66">
        <v>0.834</v>
      </c>
      <c r="D62" s="67">
        <v>37000</v>
      </c>
    </row>
    <row r="63" spans="1:4" ht="15">
      <c r="A63" s="64" t="s">
        <v>653</v>
      </c>
      <c r="B63" s="65" t="s">
        <v>657</v>
      </c>
      <c r="C63" s="66">
        <v>0.21</v>
      </c>
      <c r="D63" s="67">
        <v>48000</v>
      </c>
    </row>
    <row r="64" spans="1:4" ht="15">
      <c r="A64" s="64" t="s">
        <v>653</v>
      </c>
      <c r="B64" s="65" t="s">
        <v>658</v>
      </c>
      <c r="C64" s="66">
        <v>0.324</v>
      </c>
      <c r="D64" s="67">
        <v>37000</v>
      </c>
    </row>
    <row r="65" spans="1:4" ht="15">
      <c r="A65" s="64" t="s">
        <v>653</v>
      </c>
      <c r="B65" s="65" t="s">
        <v>659</v>
      </c>
      <c r="C65" s="66">
        <v>0.114</v>
      </c>
      <c r="D65" s="67">
        <v>48000</v>
      </c>
    </row>
    <row r="66" spans="1:4" ht="15">
      <c r="A66" s="64" t="s">
        <v>653</v>
      </c>
      <c r="B66" s="65" t="s">
        <v>660</v>
      </c>
      <c r="C66" s="66">
        <v>0.234</v>
      </c>
      <c r="D66" s="67">
        <v>48000</v>
      </c>
    </row>
    <row r="67" spans="1:4" ht="15">
      <c r="A67" s="64" t="s">
        <v>653</v>
      </c>
      <c r="B67" s="65" t="s">
        <v>661</v>
      </c>
      <c r="C67" s="66">
        <v>0.248</v>
      </c>
      <c r="D67" s="67">
        <v>48000</v>
      </c>
    </row>
    <row r="68" spans="1:4" ht="15">
      <c r="A68" s="64" t="s">
        <v>653</v>
      </c>
      <c r="B68" s="65" t="s">
        <v>662</v>
      </c>
      <c r="C68" s="66">
        <v>0.055</v>
      </c>
      <c r="D68" s="67">
        <v>48000</v>
      </c>
    </row>
    <row r="69" spans="1:4" ht="15">
      <c r="A69" s="64" t="s">
        <v>653</v>
      </c>
      <c r="B69" s="65" t="s">
        <v>663</v>
      </c>
      <c r="C69" s="66">
        <v>0.068</v>
      </c>
      <c r="D69" s="67">
        <v>48000</v>
      </c>
    </row>
    <row r="70" spans="1:4" ht="15">
      <c r="A70" s="64" t="s">
        <v>653</v>
      </c>
      <c r="B70" s="65" t="s">
        <v>664</v>
      </c>
      <c r="C70" s="66">
        <v>0.1</v>
      </c>
      <c r="D70" s="67">
        <v>54000</v>
      </c>
    </row>
    <row r="71" spans="1:4" ht="15">
      <c r="A71" s="64" t="s">
        <v>665</v>
      </c>
      <c r="B71" s="65" t="s">
        <v>1086</v>
      </c>
      <c r="C71" s="66">
        <v>0.2</v>
      </c>
      <c r="D71" s="67">
        <v>37000</v>
      </c>
    </row>
    <row r="72" spans="1:4" ht="15">
      <c r="A72" s="64" t="s">
        <v>665</v>
      </c>
      <c r="B72" s="65" t="s">
        <v>666</v>
      </c>
      <c r="C72" s="66">
        <v>0.034</v>
      </c>
      <c r="D72" s="67">
        <v>37000</v>
      </c>
    </row>
    <row r="73" spans="1:4" ht="15">
      <c r="A73" s="64" t="s">
        <v>665</v>
      </c>
      <c r="B73" s="65" t="s">
        <v>667</v>
      </c>
      <c r="C73" s="66">
        <v>0.16</v>
      </c>
      <c r="D73" s="67">
        <v>37000</v>
      </c>
    </row>
    <row r="74" spans="1:4" ht="15">
      <c r="A74" s="64" t="s">
        <v>665</v>
      </c>
      <c r="B74" s="65" t="s">
        <v>668</v>
      </c>
      <c r="C74" s="66">
        <v>0.104</v>
      </c>
      <c r="D74" s="67">
        <v>37000</v>
      </c>
    </row>
    <row r="75" spans="1:4" ht="15">
      <c r="A75" s="64" t="s">
        <v>665</v>
      </c>
      <c r="B75" s="65" t="s">
        <v>669</v>
      </c>
      <c r="C75" s="66">
        <v>0.168</v>
      </c>
      <c r="D75" s="67">
        <v>37000</v>
      </c>
    </row>
    <row r="76" spans="1:4" ht="15">
      <c r="A76" s="64" t="s">
        <v>665</v>
      </c>
      <c r="B76" s="65" t="s">
        <v>670</v>
      </c>
      <c r="C76" s="66">
        <v>0.147</v>
      </c>
      <c r="D76" s="67">
        <v>37000</v>
      </c>
    </row>
    <row r="77" spans="1:4" ht="15">
      <c r="A77" s="64" t="s">
        <v>665</v>
      </c>
      <c r="B77" s="65" t="s">
        <v>1158</v>
      </c>
      <c r="C77" s="66">
        <v>0.142</v>
      </c>
      <c r="D77" s="67">
        <v>37000</v>
      </c>
    </row>
    <row r="78" spans="1:4" ht="15">
      <c r="A78" s="64" t="s">
        <v>665</v>
      </c>
      <c r="B78" s="65" t="s">
        <v>1159</v>
      </c>
      <c r="C78" s="66">
        <v>1.1</v>
      </c>
      <c r="D78" s="67">
        <v>45000</v>
      </c>
    </row>
    <row r="79" spans="1:4" ht="15">
      <c r="A79" s="64" t="s">
        <v>665</v>
      </c>
      <c r="B79" s="65" t="s">
        <v>671</v>
      </c>
      <c r="C79" s="66">
        <v>0.015</v>
      </c>
      <c r="D79" s="67">
        <v>37000</v>
      </c>
    </row>
    <row r="80" spans="1:4" ht="15">
      <c r="A80" s="64" t="s">
        <v>665</v>
      </c>
      <c r="B80" s="65" t="s">
        <v>672</v>
      </c>
      <c r="C80" s="66">
        <v>0.61</v>
      </c>
      <c r="D80" s="67">
        <v>37000</v>
      </c>
    </row>
    <row r="81" spans="1:4" ht="15">
      <c r="A81" s="64" t="s">
        <v>665</v>
      </c>
      <c r="B81" s="65" t="s">
        <v>673</v>
      </c>
      <c r="C81" s="66">
        <v>0.778</v>
      </c>
      <c r="D81" s="67">
        <v>37000</v>
      </c>
    </row>
    <row r="82" spans="1:4" ht="15">
      <c r="A82" s="64" t="s">
        <v>665</v>
      </c>
      <c r="B82" s="65" t="s">
        <v>674</v>
      </c>
      <c r="C82" s="66">
        <v>0.096</v>
      </c>
      <c r="D82" s="67">
        <v>40000</v>
      </c>
    </row>
    <row r="83" spans="1:4" ht="15">
      <c r="A83" s="64" t="s">
        <v>665</v>
      </c>
      <c r="B83" s="65" t="s">
        <v>675</v>
      </c>
      <c r="C83" s="66">
        <v>0.056</v>
      </c>
      <c r="D83" s="67">
        <v>37000</v>
      </c>
    </row>
    <row r="84" spans="1:4" ht="15">
      <c r="A84" s="64" t="s">
        <v>665</v>
      </c>
      <c r="B84" s="65" t="s">
        <v>676</v>
      </c>
      <c r="C84" s="66">
        <v>0.088</v>
      </c>
      <c r="D84" s="67">
        <v>37000</v>
      </c>
    </row>
    <row r="85" spans="1:4" ht="15">
      <c r="A85" s="64" t="s">
        <v>665</v>
      </c>
      <c r="B85" s="65" t="s">
        <v>677</v>
      </c>
      <c r="C85" s="66">
        <v>0.086</v>
      </c>
      <c r="D85" s="67">
        <v>37000</v>
      </c>
    </row>
    <row r="86" spans="1:4" ht="15">
      <c r="A86" s="64" t="s">
        <v>678</v>
      </c>
      <c r="B86" s="65" t="s">
        <v>679</v>
      </c>
      <c r="C86" s="66">
        <v>1.522</v>
      </c>
      <c r="D86" s="67">
        <v>65000</v>
      </c>
    </row>
    <row r="87" spans="1:4" ht="15">
      <c r="A87" s="64" t="s">
        <v>680</v>
      </c>
      <c r="B87" s="65" t="s">
        <v>681</v>
      </c>
      <c r="C87" s="66">
        <v>0.47</v>
      </c>
      <c r="D87" s="67">
        <v>75000</v>
      </c>
    </row>
    <row r="88" spans="1:4" ht="15">
      <c r="A88" s="64" t="s">
        <v>680</v>
      </c>
      <c r="B88" s="65" t="s">
        <v>682</v>
      </c>
      <c r="C88" s="66">
        <v>0.434</v>
      </c>
      <c r="D88" s="67">
        <v>75000</v>
      </c>
    </row>
    <row r="89" spans="1:4" ht="15">
      <c r="A89" s="64" t="s">
        <v>680</v>
      </c>
      <c r="B89" s="65" t="s">
        <v>683</v>
      </c>
      <c r="C89" s="66">
        <v>0.44</v>
      </c>
      <c r="D89" s="67">
        <v>75000</v>
      </c>
    </row>
    <row r="90" spans="1:4" ht="15">
      <c r="A90" s="64" t="s">
        <v>684</v>
      </c>
      <c r="B90" s="65" t="s">
        <v>685</v>
      </c>
      <c r="C90" s="66">
        <v>0.102</v>
      </c>
      <c r="D90" s="67">
        <v>120000</v>
      </c>
    </row>
    <row r="91" spans="1:4" ht="15">
      <c r="A91" s="64" t="s">
        <v>684</v>
      </c>
      <c r="B91" s="65" t="s">
        <v>686</v>
      </c>
      <c r="C91" s="66">
        <v>0.128</v>
      </c>
      <c r="D91" s="67">
        <v>120000</v>
      </c>
    </row>
    <row r="92" spans="1:4" ht="15">
      <c r="A92" s="64" t="s">
        <v>687</v>
      </c>
      <c r="B92" s="65" t="s">
        <v>688</v>
      </c>
      <c r="C92" s="66">
        <v>0.705</v>
      </c>
      <c r="D92" s="67">
        <v>63829.79</v>
      </c>
    </row>
    <row r="93" spans="1:4" ht="15">
      <c r="A93" s="64" t="s">
        <v>689</v>
      </c>
      <c r="B93" s="65" t="s">
        <v>1087</v>
      </c>
      <c r="C93" s="66">
        <v>0.622</v>
      </c>
      <c r="D93" s="67">
        <v>32000</v>
      </c>
    </row>
    <row r="94" spans="1:4" ht="15">
      <c r="A94" s="64" t="s">
        <v>689</v>
      </c>
      <c r="B94" s="65" t="s">
        <v>690</v>
      </c>
      <c r="C94" s="66">
        <v>0.017</v>
      </c>
      <c r="D94" s="67">
        <v>32000</v>
      </c>
    </row>
    <row r="95" spans="1:4" ht="15">
      <c r="A95" s="64" t="s">
        <v>689</v>
      </c>
      <c r="B95" s="65" t="s">
        <v>1146</v>
      </c>
      <c r="C95" s="66">
        <v>0.06</v>
      </c>
      <c r="D95" s="67">
        <v>32000</v>
      </c>
    </row>
    <row r="96" spans="1:4" ht="15">
      <c r="A96" s="64" t="s">
        <v>689</v>
      </c>
      <c r="B96" s="65" t="s">
        <v>691</v>
      </c>
      <c r="C96" s="66">
        <v>0.478</v>
      </c>
      <c r="D96" s="67">
        <v>32000</v>
      </c>
    </row>
    <row r="97" spans="1:4" ht="15">
      <c r="A97" s="64" t="s">
        <v>689</v>
      </c>
      <c r="B97" s="65" t="s">
        <v>692</v>
      </c>
      <c r="C97" s="66">
        <v>0.044</v>
      </c>
      <c r="D97" s="67">
        <v>32000</v>
      </c>
    </row>
    <row r="98" spans="1:4" ht="15">
      <c r="A98" s="64" t="s">
        <v>689</v>
      </c>
      <c r="B98" s="65" t="s">
        <v>693</v>
      </c>
      <c r="C98" s="66">
        <v>0.134</v>
      </c>
      <c r="D98" s="67">
        <v>32000</v>
      </c>
    </row>
    <row r="99" spans="1:4" ht="15">
      <c r="A99" s="64" t="s">
        <v>689</v>
      </c>
      <c r="B99" s="65" t="s">
        <v>694</v>
      </c>
      <c r="C99" s="66">
        <v>0.358</v>
      </c>
      <c r="D99" s="67">
        <v>32000</v>
      </c>
    </row>
    <row r="100" spans="1:4" ht="15">
      <c r="A100" s="64" t="s">
        <v>689</v>
      </c>
      <c r="B100" s="65" t="s">
        <v>695</v>
      </c>
      <c r="C100" s="66">
        <v>0.042</v>
      </c>
      <c r="D100" s="67">
        <v>32000</v>
      </c>
    </row>
    <row r="101" spans="1:4" ht="15">
      <c r="A101" s="64" t="s">
        <v>689</v>
      </c>
      <c r="B101" s="65" t="s">
        <v>696</v>
      </c>
      <c r="C101" s="66">
        <v>0.418</v>
      </c>
      <c r="D101" s="67">
        <v>32000</v>
      </c>
    </row>
    <row r="102" spans="1:4" ht="15">
      <c r="A102" s="64" t="s">
        <v>689</v>
      </c>
      <c r="B102" s="65" t="s">
        <v>1147</v>
      </c>
      <c r="C102" s="66">
        <v>0.046</v>
      </c>
      <c r="D102" s="67">
        <v>32000</v>
      </c>
    </row>
    <row r="103" spans="1:4" ht="15">
      <c r="A103" s="64" t="s">
        <v>689</v>
      </c>
      <c r="B103" s="65" t="s">
        <v>697</v>
      </c>
      <c r="C103" s="66">
        <v>0.756</v>
      </c>
      <c r="D103" s="67">
        <v>32000</v>
      </c>
    </row>
    <row r="104" spans="1:4" ht="15">
      <c r="A104" s="64" t="s">
        <v>689</v>
      </c>
      <c r="B104" s="65" t="s">
        <v>698</v>
      </c>
      <c r="C104" s="66">
        <v>0.108</v>
      </c>
      <c r="D104" s="67">
        <v>32000</v>
      </c>
    </row>
    <row r="105" spans="1:4" ht="15">
      <c r="A105" s="64" t="s">
        <v>689</v>
      </c>
      <c r="B105" s="65" t="s">
        <v>699</v>
      </c>
      <c r="C105" s="66">
        <v>0.122</v>
      </c>
      <c r="D105" s="67">
        <v>32000</v>
      </c>
    </row>
    <row r="106" spans="1:4" ht="15">
      <c r="A106" s="64" t="s">
        <v>689</v>
      </c>
      <c r="B106" s="65" t="s">
        <v>1088</v>
      </c>
      <c r="C106" s="66">
        <v>0.108</v>
      </c>
      <c r="D106" s="67">
        <v>32000</v>
      </c>
    </row>
    <row r="107" spans="1:4" ht="15">
      <c r="A107" s="64" t="s">
        <v>689</v>
      </c>
      <c r="B107" s="65" t="s">
        <v>700</v>
      </c>
      <c r="C107" s="66">
        <v>0.206</v>
      </c>
      <c r="D107" s="67">
        <v>32000</v>
      </c>
    </row>
    <row r="108" spans="1:4" ht="15">
      <c r="A108" s="64" t="s">
        <v>689</v>
      </c>
      <c r="B108" s="65" t="s">
        <v>1160</v>
      </c>
      <c r="C108" s="66">
        <v>0.057</v>
      </c>
      <c r="D108" s="67">
        <v>32000</v>
      </c>
    </row>
    <row r="109" spans="1:4" ht="15">
      <c r="A109" s="64" t="s">
        <v>689</v>
      </c>
      <c r="B109" s="65" t="s">
        <v>1161</v>
      </c>
      <c r="C109" s="66">
        <v>0.108</v>
      </c>
      <c r="D109" s="67">
        <v>32000</v>
      </c>
    </row>
    <row r="110" spans="1:4" ht="15">
      <c r="A110" s="64" t="s">
        <v>689</v>
      </c>
      <c r="B110" s="65" t="s">
        <v>701</v>
      </c>
      <c r="C110" s="66">
        <v>0.042</v>
      </c>
      <c r="D110" s="67">
        <v>32000</v>
      </c>
    </row>
    <row r="111" spans="1:4" ht="15">
      <c r="A111" s="64" t="s">
        <v>689</v>
      </c>
      <c r="B111" s="65" t="s">
        <v>1010</v>
      </c>
      <c r="C111" s="66">
        <v>0.076</v>
      </c>
      <c r="D111" s="67">
        <v>32000</v>
      </c>
    </row>
    <row r="112" spans="1:4" ht="15">
      <c r="A112" s="64" t="s">
        <v>689</v>
      </c>
      <c r="B112" s="65" t="s">
        <v>702</v>
      </c>
      <c r="C112" s="66">
        <v>0.126</v>
      </c>
      <c r="D112" s="67">
        <v>32000</v>
      </c>
    </row>
    <row r="113" spans="1:4" ht="15">
      <c r="A113" s="64" t="s">
        <v>689</v>
      </c>
      <c r="B113" s="65" t="s">
        <v>1011</v>
      </c>
      <c r="C113" s="66">
        <v>0.022</v>
      </c>
      <c r="D113" s="67">
        <v>32000</v>
      </c>
    </row>
    <row r="114" spans="1:4" ht="15">
      <c r="A114" s="64" t="s">
        <v>689</v>
      </c>
      <c r="B114" s="65" t="s">
        <v>1148</v>
      </c>
      <c r="C114" s="66">
        <v>0.28</v>
      </c>
      <c r="D114" s="67">
        <v>32000</v>
      </c>
    </row>
    <row r="115" spans="1:4" ht="15">
      <c r="A115" s="64" t="s">
        <v>689</v>
      </c>
      <c r="B115" s="65" t="s">
        <v>703</v>
      </c>
      <c r="C115" s="66">
        <v>0.052</v>
      </c>
      <c r="D115" s="67">
        <v>32000</v>
      </c>
    </row>
    <row r="116" spans="1:4" ht="15">
      <c r="A116" s="64" t="s">
        <v>689</v>
      </c>
      <c r="B116" s="65" t="s">
        <v>704</v>
      </c>
      <c r="C116" s="66">
        <v>0.688</v>
      </c>
      <c r="D116" s="67">
        <v>32000</v>
      </c>
    </row>
    <row r="117" spans="1:4" ht="15">
      <c r="A117" s="64" t="s">
        <v>689</v>
      </c>
      <c r="B117" s="65" t="s">
        <v>828</v>
      </c>
      <c r="C117" s="66">
        <v>0.136</v>
      </c>
      <c r="D117" s="67">
        <v>32000</v>
      </c>
    </row>
    <row r="118" spans="1:4" ht="15">
      <c r="A118" s="64" t="s">
        <v>689</v>
      </c>
      <c r="B118" s="65" t="s">
        <v>705</v>
      </c>
      <c r="C118" s="66">
        <v>0.796</v>
      </c>
      <c r="D118" s="67">
        <v>37000</v>
      </c>
    </row>
    <row r="119" spans="1:4" ht="15">
      <c r="A119" s="64" t="s">
        <v>689</v>
      </c>
      <c r="B119" s="65" t="s">
        <v>706</v>
      </c>
      <c r="C119" s="66">
        <v>0.808</v>
      </c>
      <c r="D119" s="67">
        <v>32000</v>
      </c>
    </row>
    <row r="120" spans="1:4" ht="15">
      <c r="A120" s="64" t="s">
        <v>689</v>
      </c>
      <c r="B120" s="65" t="s">
        <v>1040</v>
      </c>
      <c r="C120" s="66">
        <v>0.116</v>
      </c>
      <c r="D120" s="67">
        <v>37000</v>
      </c>
    </row>
    <row r="121" spans="1:4" ht="15">
      <c r="A121" s="64" t="s">
        <v>689</v>
      </c>
      <c r="B121" s="65" t="s">
        <v>707</v>
      </c>
      <c r="C121" s="66">
        <v>0.5</v>
      </c>
      <c r="D121" s="67">
        <v>37000</v>
      </c>
    </row>
    <row r="122" spans="1:4" ht="15">
      <c r="A122" s="64" t="s">
        <v>689</v>
      </c>
      <c r="B122" s="65" t="s">
        <v>708</v>
      </c>
      <c r="C122" s="66">
        <v>0.56</v>
      </c>
      <c r="D122" s="67">
        <v>37000</v>
      </c>
    </row>
    <row r="123" spans="1:4" ht="15">
      <c r="A123" s="64" t="s">
        <v>689</v>
      </c>
      <c r="B123" s="65" t="s">
        <v>709</v>
      </c>
      <c r="C123" s="66">
        <v>0.654</v>
      </c>
      <c r="D123" s="67">
        <v>37000</v>
      </c>
    </row>
    <row r="124" spans="1:4" ht="15">
      <c r="A124" s="64" t="s">
        <v>689</v>
      </c>
      <c r="B124" s="65" t="s">
        <v>710</v>
      </c>
      <c r="C124" s="66">
        <v>0.674</v>
      </c>
      <c r="D124" s="67">
        <v>37000</v>
      </c>
    </row>
    <row r="125" spans="1:4" ht="15">
      <c r="A125" s="64" t="s">
        <v>689</v>
      </c>
      <c r="B125" s="65" t="s">
        <v>711</v>
      </c>
      <c r="C125" s="66">
        <v>0.7</v>
      </c>
      <c r="D125" s="67">
        <v>37000</v>
      </c>
    </row>
    <row r="126" spans="1:4" ht="15">
      <c r="A126" s="64" t="s">
        <v>689</v>
      </c>
      <c r="B126" s="65" t="s">
        <v>712</v>
      </c>
      <c r="C126" s="66">
        <v>0.75</v>
      </c>
      <c r="D126" s="67">
        <v>37000</v>
      </c>
    </row>
    <row r="127" spans="1:4" ht="15">
      <c r="A127" s="64" t="s">
        <v>689</v>
      </c>
      <c r="B127" s="65" t="s">
        <v>713</v>
      </c>
      <c r="C127" s="66">
        <v>0.822</v>
      </c>
      <c r="D127" s="67">
        <v>37000</v>
      </c>
    </row>
    <row r="128" spans="1:4" ht="15">
      <c r="A128" s="64" t="s">
        <v>689</v>
      </c>
      <c r="B128" s="65" t="s">
        <v>714</v>
      </c>
      <c r="C128" s="66">
        <v>0.834</v>
      </c>
      <c r="D128" s="67">
        <v>37000</v>
      </c>
    </row>
    <row r="129" spans="1:4" ht="15">
      <c r="A129" s="64" t="s">
        <v>689</v>
      </c>
      <c r="B129" s="65" t="s">
        <v>715</v>
      </c>
      <c r="C129" s="66">
        <v>0.904</v>
      </c>
      <c r="D129" s="67">
        <v>37000</v>
      </c>
    </row>
    <row r="130" spans="1:4" ht="15">
      <c r="A130" s="64" t="s">
        <v>689</v>
      </c>
      <c r="B130" s="65" t="s">
        <v>1041</v>
      </c>
      <c r="C130" s="66">
        <v>0.414</v>
      </c>
      <c r="D130" s="67">
        <v>37000</v>
      </c>
    </row>
    <row r="131" spans="1:4" ht="15">
      <c r="A131" s="64" t="s">
        <v>689</v>
      </c>
      <c r="B131" s="65" t="s">
        <v>716</v>
      </c>
      <c r="C131" s="66">
        <v>0.058</v>
      </c>
      <c r="D131" s="67">
        <v>37000</v>
      </c>
    </row>
    <row r="132" spans="1:4" ht="15">
      <c r="A132" s="64" t="s">
        <v>689</v>
      </c>
      <c r="B132" s="65" t="s">
        <v>1170</v>
      </c>
      <c r="C132" s="66">
        <v>0.6</v>
      </c>
      <c r="D132" s="67">
        <v>37000</v>
      </c>
    </row>
    <row r="133" spans="1:4" ht="15">
      <c r="A133" s="64" t="s">
        <v>689</v>
      </c>
      <c r="B133" s="65" t="s">
        <v>717</v>
      </c>
      <c r="C133" s="66">
        <v>0.124</v>
      </c>
      <c r="D133" s="67">
        <v>37000</v>
      </c>
    </row>
    <row r="134" spans="1:4" ht="15">
      <c r="A134" s="64" t="s">
        <v>689</v>
      </c>
      <c r="B134" s="65" t="s">
        <v>718</v>
      </c>
      <c r="C134" s="66">
        <v>0.134</v>
      </c>
      <c r="D134" s="67">
        <v>37000</v>
      </c>
    </row>
    <row r="135" spans="1:4" ht="15">
      <c r="A135" s="64" t="s">
        <v>689</v>
      </c>
      <c r="B135" s="65" t="s">
        <v>1171</v>
      </c>
      <c r="C135" s="66">
        <v>0.164</v>
      </c>
      <c r="D135" s="67">
        <v>37000</v>
      </c>
    </row>
    <row r="136" spans="1:4" ht="15">
      <c r="A136" s="64" t="s">
        <v>689</v>
      </c>
      <c r="B136" s="65" t="s">
        <v>719</v>
      </c>
      <c r="C136" s="66">
        <v>1.215</v>
      </c>
      <c r="D136" s="67">
        <v>37000</v>
      </c>
    </row>
    <row r="137" spans="1:4" ht="15">
      <c r="A137" s="64" t="s">
        <v>689</v>
      </c>
      <c r="B137" s="65" t="s">
        <v>720</v>
      </c>
      <c r="C137" s="66">
        <v>0.336</v>
      </c>
      <c r="D137" s="67">
        <v>37000</v>
      </c>
    </row>
    <row r="138" spans="1:4" ht="15">
      <c r="A138" s="64" t="s">
        <v>689</v>
      </c>
      <c r="B138" s="65" t="s">
        <v>1089</v>
      </c>
      <c r="C138" s="66">
        <v>0.056</v>
      </c>
      <c r="D138" s="67">
        <v>37000</v>
      </c>
    </row>
    <row r="139" spans="1:4" ht="15">
      <c r="A139" s="64" t="s">
        <v>689</v>
      </c>
      <c r="B139" s="65" t="s">
        <v>1149</v>
      </c>
      <c r="C139" s="66">
        <v>1.686</v>
      </c>
      <c r="D139" s="67">
        <v>37000</v>
      </c>
    </row>
    <row r="140" spans="1:4" ht="15">
      <c r="A140" s="64" t="s">
        <v>689</v>
      </c>
      <c r="B140" s="65" t="s">
        <v>1090</v>
      </c>
      <c r="C140" s="66">
        <v>1.21</v>
      </c>
      <c r="D140" s="67">
        <v>37000</v>
      </c>
    </row>
    <row r="141" spans="1:4" ht="15">
      <c r="A141" s="64" t="s">
        <v>689</v>
      </c>
      <c r="B141" s="65" t="s">
        <v>1112</v>
      </c>
      <c r="C141" s="66">
        <v>0.122</v>
      </c>
      <c r="D141" s="67">
        <v>54000</v>
      </c>
    </row>
    <row r="142" spans="1:4" ht="15">
      <c r="A142" s="64" t="s">
        <v>689</v>
      </c>
      <c r="B142" s="65" t="s">
        <v>1172</v>
      </c>
      <c r="C142" s="66">
        <v>0.376</v>
      </c>
      <c r="D142" s="67">
        <v>54000</v>
      </c>
    </row>
    <row r="143" spans="1:4" ht="15">
      <c r="A143" s="64" t="s">
        <v>689</v>
      </c>
      <c r="B143" s="65" t="s">
        <v>721</v>
      </c>
      <c r="C143" s="66">
        <v>1.288</v>
      </c>
      <c r="D143" s="67">
        <v>54000</v>
      </c>
    </row>
    <row r="144" spans="1:4" ht="15">
      <c r="A144" s="64" t="s">
        <v>689</v>
      </c>
      <c r="B144" s="65" t="s">
        <v>1162</v>
      </c>
      <c r="C144" s="66">
        <v>1.625</v>
      </c>
      <c r="D144" s="67">
        <v>54000</v>
      </c>
    </row>
    <row r="145" spans="1:4" ht="15">
      <c r="A145" s="64" t="s">
        <v>689</v>
      </c>
      <c r="B145" s="65" t="s">
        <v>722</v>
      </c>
      <c r="C145" s="66">
        <v>1.212</v>
      </c>
      <c r="D145" s="67">
        <v>54000</v>
      </c>
    </row>
    <row r="146" spans="1:4" ht="15">
      <c r="A146" s="64" t="s">
        <v>689</v>
      </c>
      <c r="B146" s="65" t="s">
        <v>723</v>
      </c>
      <c r="C146" s="66">
        <v>1.278</v>
      </c>
      <c r="D146" s="67">
        <v>54000</v>
      </c>
    </row>
    <row r="147" spans="1:4" ht="15">
      <c r="A147" s="64" t="s">
        <v>689</v>
      </c>
      <c r="B147" s="65" t="s">
        <v>1163</v>
      </c>
      <c r="C147" s="66">
        <v>1.689</v>
      </c>
      <c r="D147" s="67">
        <v>54000</v>
      </c>
    </row>
    <row r="148" spans="1:4" ht="15">
      <c r="A148" s="64" t="s">
        <v>689</v>
      </c>
      <c r="B148" s="65" t="s">
        <v>1164</v>
      </c>
      <c r="C148" s="66">
        <v>1.665</v>
      </c>
      <c r="D148" s="67">
        <v>54000</v>
      </c>
    </row>
    <row r="149" spans="1:4" ht="15">
      <c r="A149" s="64" t="s">
        <v>689</v>
      </c>
      <c r="B149" s="65" t="s">
        <v>1150</v>
      </c>
      <c r="C149" s="66">
        <v>0.37</v>
      </c>
      <c r="D149" s="67">
        <v>54000</v>
      </c>
    </row>
    <row r="150" spans="1:4" ht="15">
      <c r="A150" s="64" t="s">
        <v>689</v>
      </c>
      <c r="B150" s="65" t="s">
        <v>724</v>
      </c>
      <c r="C150" s="66">
        <v>1.27</v>
      </c>
      <c r="D150" s="67">
        <v>54000</v>
      </c>
    </row>
    <row r="151" spans="1:4" ht="15">
      <c r="A151" s="64" t="s">
        <v>689</v>
      </c>
      <c r="B151" s="65" t="s">
        <v>725</v>
      </c>
      <c r="C151" s="66">
        <v>1.532</v>
      </c>
      <c r="D151" s="67">
        <v>54000</v>
      </c>
    </row>
    <row r="152" spans="1:4" ht="15">
      <c r="A152" s="64" t="s">
        <v>689</v>
      </c>
      <c r="B152" s="65" t="s">
        <v>726</v>
      </c>
      <c r="C152" s="66">
        <v>1.686</v>
      </c>
      <c r="D152" s="67">
        <v>54000</v>
      </c>
    </row>
    <row r="153" spans="1:4" ht="15">
      <c r="A153" s="64" t="s">
        <v>689</v>
      </c>
      <c r="B153" s="65" t="s">
        <v>726</v>
      </c>
      <c r="C153" s="66">
        <v>1.613</v>
      </c>
      <c r="D153" s="67">
        <v>54000</v>
      </c>
    </row>
    <row r="154" spans="1:4" ht="15">
      <c r="A154" s="64" t="s">
        <v>689</v>
      </c>
      <c r="B154" s="65" t="s">
        <v>727</v>
      </c>
      <c r="C154" s="66">
        <v>1.676</v>
      </c>
      <c r="D154" s="67">
        <v>54000</v>
      </c>
    </row>
    <row r="155" spans="1:4" ht="15">
      <c r="A155" s="64" t="s">
        <v>689</v>
      </c>
      <c r="B155" s="65" t="s">
        <v>728</v>
      </c>
      <c r="C155" s="66">
        <v>1.664</v>
      </c>
      <c r="D155" s="67">
        <v>54000</v>
      </c>
    </row>
    <row r="156" spans="1:4" ht="15">
      <c r="A156" s="64" t="s">
        <v>689</v>
      </c>
      <c r="B156" s="65" t="s">
        <v>729</v>
      </c>
      <c r="C156" s="66">
        <v>1.606</v>
      </c>
      <c r="D156" s="67">
        <v>54000</v>
      </c>
    </row>
    <row r="157" spans="1:4" ht="15">
      <c r="A157" s="64" t="s">
        <v>689</v>
      </c>
      <c r="B157" s="65" t="s">
        <v>730</v>
      </c>
      <c r="C157" s="66">
        <v>1.652</v>
      </c>
      <c r="D157" s="67">
        <v>54000</v>
      </c>
    </row>
    <row r="158" spans="1:4" ht="15">
      <c r="A158" s="64" t="s">
        <v>689</v>
      </c>
      <c r="B158" s="65" t="s">
        <v>731</v>
      </c>
      <c r="C158" s="66">
        <v>1.63</v>
      </c>
      <c r="D158" s="67">
        <v>54000</v>
      </c>
    </row>
    <row r="159" spans="1:4" ht="15">
      <c r="A159" s="64" t="s">
        <v>689</v>
      </c>
      <c r="B159" s="65" t="s">
        <v>732</v>
      </c>
      <c r="C159" s="66">
        <v>1.664</v>
      </c>
      <c r="D159" s="67">
        <v>54000</v>
      </c>
    </row>
    <row r="160" spans="1:4" ht="15">
      <c r="A160" s="64" t="s">
        <v>689</v>
      </c>
      <c r="B160" s="65" t="s">
        <v>1173</v>
      </c>
      <c r="C160" s="66">
        <v>0.51</v>
      </c>
      <c r="D160" s="67">
        <v>54000</v>
      </c>
    </row>
    <row r="161" spans="1:4" ht="15">
      <c r="A161" s="64" t="s">
        <v>689</v>
      </c>
      <c r="B161" s="65" t="s">
        <v>733</v>
      </c>
      <c r="C161" s="66">
        <v>1.679</v>
      </c>
      <c r="D161" s="67">
        <v>54000</v>
      </c>
    </row>
    <row r="162" spans="1:4" ht="15">
      <c r="A162" s="64" t="s">
        <v>689</v>
      </c>
      <c r="B162" s="65" t="s">
        <v>734</v>
      </c>
      <c r="C162" s="66">
        <v>1.774</v>
      </c>
      <c r="D162" s="67">
        <v>54000</v>
      </c>
    </row>
    <row r="163" spans="1:4" ht="15">
      <c r="A163" s="64" t="s">
        <v>689</v>
      </c>
      <c r="B163" s="65" t="s">
        <v>735</v>
      </c>
      <c r="C163" s="66">
        <v>0.458</v>
      </c>
      <c r="D163" s="67">
        <v>54000</v>
      </c>
    </row>
    <row r="164" spans="1:4" ht="15">
      <c r="A164" s="64" t="s">
        <v>689</v>
      </c>
      <c r="B164" s="65" t="s">
        <v>736</v>
      </c>
      <c r="C164" s="66">
        <v>0.746</v>
      </c>
      <c r="D164" s="67">
        <v>50000</v>
      </c>
    </row>
    <row r="165" spans="1:4" ht="15">
      <c r="A165" s="64" t="s">
        <v>689</v>
      </c>
      <c r="B165" s="65" t="s">
        <v>737</v>
      </c>
      <c r="C165" s="66">
        <v>0.614</v>
      </c>
      <c r="D165" s="67">
        <v>54000</v>
      </c>
    </row>
    <row r="166" spans="1:4" ht="15">
      <c r="A166" s="64" t="s">
        <v>689</v>
      </c>
      <c r="B166" s="65" t="s">
        <v>1113</v>
      </c>
      <c r="C166" s="66">
        <v>3.91</v>
      </c>
      <c r="D166" s="67">
        <v>54000</v>
      </c>
    </row>
    <row r="167" spans="1:4" ht="15">
      <c r="A167" s="64" t="s">
        <v>689</v>
      </c>
      <c r="B167" s="65" t="s">
        <v>1114</v>
      </c>
      <c r="C167" s="66">
        <v>0.144</v>
      </c>
      <c r="D167" s="67">
        <v>54000</v>
      </c>
    </row>
    <row r="168" spans="1:4" ht="15">
      <c r="A168" s="64" t="s">
        <v>689</v>
      </c>
      <c r="B168" s="65" t="s">
        <v>1174</v>
      </c>
      <c r="C168" s="66">
        <v>3.046</v>
      </c>
      <c r="D168" s="67">
        <v>55000</v>
      </c>
    </row>
    <row r="169" spans="1:4" ht="15">
      <c r="A169" s="64" t="s">
        <v>689</v>
      </c>
      <c r="B169" s="65" t="s">
        <v>1151</v>
      </c>
      <c r="C169" s="66">
        <v>0.028</v>
      </c>
      <c r="D169" s="67">
        <v>55000</v>
      </c>
    </row>
    <row r="170" spans="1:4" ht="15">
      <c r="A170" s="64" t="s">
        <v>689</v>
      </c>
      <c r="B170" s="65" t="s">
        <v>1115</v>
      </c>
      <c r="C170" s="66">
        <v>3.888</v>
      </c>
      <c r="D170" s="67">
        <v>55000</v>
      </c>
    </row>
    <row r="171" spans="1:4" ht="15">
      <c r="A171" s="64" t="s">
        <v>689</v>
      </c>
      <c r="B171" s="65" t="s">
        <v>1091</v>
      </c>
      <c r="C171" s="66">
        <v>1.088</v>
      </c>
      <c r="D171" s="67">
        <v>55000</v>
      </c>
    </row>
    <row r="172" spans="1:4" ht="15">
      <c r="A172" s="64" t="s">
        <v>689</v>
      </c>
      <c r="B172" s="65" t="s">
        <v>738</v>
      </c>
      <c r="C172" s="66">
        <v>2.464</v>
      </c>
      <c r="D172" s="67">
        <v>54000</v>
      </c>
    </row>
    <row r="173" spans="1:4" ht="15">
      <c r="A173" s="64" t="s">
        <v>689</v>
      </c>
      <c r="B173" s="65" t="s">
        <v>739</v>
      </c>
      <c r="C173" s="66">
        <v>0.094</v>
      </c>
      <c r="D173" s="67">
        <v>55000</v>
      </c>
    </row>
    <row r="174" spans="1:4" ht="15">
      <c r="A174" s="64" t="s">
        <v>740</v>
      </c>
      <c r="B174" s="65" t="s">
        <v>1092</v>
      </c>
      <c r="C174" s="66">
        <v>0.038</v>
      </c>
      <c r="D174" s="67">
        <v>39000</v>
      </c>
    </row>
    <row r="175" spans="1:4" ht="15">
      <c r="A175" s="64" t="s">
        <v>740</v>
      </c>
      <c r="B175" s="65" t="s">
        <v>741</v>
      </c>
      <c r="C175" s="66">
        <v>0.266</v>
      </c>
      <c r="D175" s="67">
        <v>42000</v>
      </c>
    </row>
    <row r="176" spans="1:4" ht="15">
      <c r="A176" s="64" t="s">
        <v>740</v>
      </c>
      <c r="B176" s="65" t="s">
        <v>742</v>
      </c>
      <c r="C176" s="66">
        <v>0.41</v>
      </c>
      <c r="D176" s="67">
        <v>36000</v>
      </c>
    </row>
    <row r="177" spans="1:4" ht="15">
      <c r="A177" s="64" t="s">
        <v>740</v>
      </c>
      <c r="B177" s="65" t="s">
        <v>743</v>
      </c>
      <c r="C177" s="66">
        <v>0.262</v>
      </c>
      <c r="D177" s="67">
        <v>42000</v>
      </c>
    </row>
    <row r="178" spans="1:4" ht="15">
      <c r="A178" s="64" t="s">
        <v>740</v>
      </c>
      <c r="B178" s="65" t="s">
        <v>744</v>
      </c>
      <c r="C178" s="66">
        <v>0.676</v>
      </c>
      <c r="D178" s="67">
        <v>45000</v>
      </c>
    </row>
    <row r="179" spans="1:4" ht="15">
      <c r="A179" s="64" t="s">
        <v>740</v>
      </c>
      <c r="B179" s="65" t="s">
        <v>745</v>
      </c>
      <c r="C179" s="66">
        <v>0.664</v>
      </c>
      <c r="D179" s="67">
        <v>45000</v>
      </c>
    </row>
    <row r="180" spans="1:4" ht="15">
      <c r="A180" s="64" t="s">
        <v>740</v>
      </c>
      <c r="B180" s="65" t="s">
        <v>746</v>
      </c>
      <c r="C180" s="66">
        <v>1.594</v>
      </c>
      <c r="D180" s="67">
        <v>45000</v>
      </c>
    </row>
    <row r="181" spans="1:4" ht="15">
      <c r="A181" s="64" t="s">
        <v>740</v>
      </c>
      <c r="B181" s="65" t="s">
        <v>747</v>
      </c>
      <c r="C181" s="66">
        <v>0.264</v>
      </c>
      <c r="D181" s="67">
        <v>36000</v>
      </c>
    </row>
    <row r="182" spans="1:4" ht="15">
      <c r="A182" s="64" t="s">
        <v>740</v>
      </c>
      <c r="B182" s="65" t="s">
        <v>748</v>
      </c>
      <c r="C182" s="66">
        <v>0.074</v>
      </c>
      <c r="D182" s="67">
        <v>36000</v>
      </c>
    </row>
    <row r="183" spans="1:4" ht="15">
      <c r="A183" s="64" t="s">
        <v>740</v>
      </c>
      <c r="B183" s="65" t="s">
        <v>749</v>
      </c>
      <c r="C183" s="66">
        <v>0.104</v>
      </c>
      <c r="D183" s="67">
        <v>39000</v>
      </c>
    </row>
    <row r="184" spans="1:4" ht="15">
      <c r="A184" s="64" t="s">
        <v>740</v>
      </c>
      <c r="B184" s="65" t="s">
        <v>750</v>
      </c>
      <c r="C184" s="66">
        <v>0.244</v>
      </c>
      <c r="D184" s="67">
        <v>39000</v>
      </c>
    </row>
    <row r="185" spans="1:4" ht="15">
      <c r="A185" s="64" t="s">
        <v>740</v>
      </c>
      <c r="B185" s="65" t="s">
        <v>751</v>
      </c>
      <c r="C185" s="66">
        <v>0.074</v>
      </c>
      <c r="D185" s="67">
        <v>39000</v>
      </c>
    </row>
    <row r="186" spans="1:4" ht="15">
      <c r="A186" s="64" t="s">
        <v>740</v>
      </c>
      <c r="B186" s="65" t="s">
        <v>752</v>
      </c>
      <c r="C186" s="66">
        <v>0.444</v>
      </c>
      <c r="D186" s="67">
        <v>39000</v>
      </c>
    </row>
    <row r="187" spans="1:4" ht="15">
      <c r="A187" s="64" t="s">
        <v>740</v>
      </c>
      <c r="B187" s="65" t="s">
        <v>753</v>
      </c>
      <c r="C187" s="66">
        <v>0.762</v>
      </c>
      <c r="D187" s="67">
        <v>45000</v>
      </c>
    </row>
    <row r="188" spans="1:4" ht="15">
      <c r="A188" s="64" t="s">
        <v>740</v>
      </c>
      <c r="B188" s="65" t="s">
        <v>753</v>
      </c>
      <c r="C188" s="66">
        <v>0.76</v>
      </c>
      <c r="D188" s="67">
        <v>45000</v>
      </c>
    </row>
    <row r="189" spans="1:4" ht="15">
      <c r="A189" s="64" t="s">
        <v>740</v>
      </c>
      <c r="B189" s="65" t="s">
        <v>754</v>
      </c>
      <c r="C189" s="66">
        <v>0.128</v>
      </c>
      <c r="D189" s="67">
        <v>39000</v>
      </c>
    </row>
    <row r="190" spans="1:4" ht="15">
      <c r="A190" s="64" t="s">
        <v>740</v>
      </c>
      <c r="B190" s="65" t="s">
        <v>755</v>
      </c>
      <c r="C190" s="66">
        <v>0.262</v>
      </c>
      <c r="D190" s="67">
        <v>39000</v>
      </c>
    </row>
    <row r="191" spans="1:4" ht="15">
      <c r="A191" s="64" t="s">
        <v>740</v>
      </c>
      <c r="B191" s="65" t="s">
        <v>1152</v>
      </c>
      <c r="C191" s="66">
        <v>0.156</v>
      </c>
      <c r="D191" s="67">
        <v>39000</v>
      </c>
    </row>
    <row r="192" spans="1:4" ht="15">
      <c r="A192" s="64" t="s">
        <v>740</v>
      </c>
      <c r="B192" s="65" t="s">
        <v>756</v>
      </c>
      <c r="C192" s="66">
        <v>0.172</v>
      </c>
      <c r="D192" s="67">
        <v>39000</v>
      </c>
    </row>
    <row r="193" spans="1:4" ht="15">
      <c r="A193" s="64" t="s">
        <v>740</v>
      </c>
      <c r="B193" s="65" t="s">
        <v>757</v>
      </c>
      <c r="C193" s="66">
        <v>2.19</v>
      </c>
      <c r="D193" s="67">
        <v>45000</v>
      </c>
    </row>
    <row r="194" spans="1:4" ht="15">
      <c r="A194" s="64" t="s">
        <v>740</v>
      </c>
      <c r="B194" s="65" t="s">
        <v>1175</v>
      </c>
      <c r="C194" s="66">
        <v>0.376</v>
      </c>
      <c r="D194" s="67">
        <v>42000</v>
      </c>
    </row>
    <row r="195" spans="1:4" ht="15">
      <c r="A195" s="64" t="s">
        <v>740</v>
      </c>
      <c r="B195" s="65" t="s">
        <v>758</v>
      </c>
      <c r="C195" s="66">
        <v>0.012</v>
      </c>
      <c r="D195" s="67">
        <v>39000</v>
      </c>
    </row>
    <row r="196" spans="1:4" ht="15">
      <c r="A196" s="64" t="s">
        <v>740</v>
      </c>
      <c r="B196" s="65" t="s">
        <v>1153</v>
      </c>
      <c r="C196" s="66">
        <v>0.566</v>
      </c>
      <c r="D196" s="67">
        <v>42000</v>
      </c>
    </row>
    <row r="197" spans="1:4" ht="15">
      <c r="A197" s="64" t="s">
        <v>740</v>
      </c>
      <c r="B197" s="65" t="s">
        <v>759</v>
      </c>
      <c r="C197" s="66">
        <v>0.178</v>
      </c>
      <c r="D197" s="67">
        <v>42000</v>
      </c>
    </row>
    <row r="198" spans="1:4" ht="15">
      <c r="A198" s="64" t="s">
        <v>740</v>
      </c>
      <c r="B198" s="65" t="s">
        <v>760</v>
      </c>
      <c r="C198" s="66">
        <v>0.22</v>
      </c>
      <c r="D198" s="67">
        <v>42000</v>
      </c>
    </row>
    <row r="199" spans="1:4" ht="15">
      <c r="A199" s="64" t="s">
        <v>740</v>
      </c>
      <c r="B199" s="65" t="s">
        <v>761</v>
      </c>
      <c r="C199" s="66">
        <v>0.254</v>
      </c>
      <c r="D199" s="67">
        <v>42000</v>
      </c>
    </row>
    <row r="200" spans="1:4" ht="15">
      <c r="A200" s="64" t="s">
        <v>740</v>
      </c>
      <c r="B200" s="65" t="s">
        <v>762</v>
      </c>
      <c r="C200" s="66">
        <v>0.276</v>
      </c>
      <c r="D200" s="67">
        <v>42000</v>
      </c>
    </row>
    <row r="201" spans="1:4" ht="15">
      <c r="A201" s="64" t="s">
        <v>740</v>
      </c>
      <c r="B201" s="65" t="s">
        <v>763</v>
      </c>
      <c r="C201" s="66">
        <v>0.354</v>
      </c>
      <c r="D201" s="67">
        <v>42000</v>
      </c>
    </row>
    <row r="202" spans="1:4" ht="15">
      <c r="A202" s="64" t="s">
        <v>740</v>
      </c>
      <c r="B202" s="65" t="s">
        <v>764</v>
      </c>
      <c r="C202" s="66">
        <v>0.672</v>
      </c>
      <c r="D202" s="67">
        <v>42000</v>
      </c>
    </row>
    <row r="203" spans="1:4" ht="15">
      <c r="A203" s="64" t="s">
        <v>740</v>
      </c>
      <c r="B203" s="65" t="s">
        <v>765</v>
      </c>
      <c r="C203" s="66">
        <v>0.498</v>
      </c>
      <c r="D203" s="67">
        <v>42000</v>
      </c>
    </row>
    <row r="204" spans="1:4" ht="15">
      <c r="A204" s="64" t="s">
        <v>740</v>
      </c>
      <c r="B204" s="65" t="s">
        <v>766</v>
      </c>
      <c r="C204" s="66">
        <v>0.394</v>
      </c>
      <c r="D204" s="67">
        <v>42000</v>
      </c>
    </row>
    <row r="205" spans="1:4" ht="15">
      <c r="A205" s="64" t="s">
        <v>740</v>
      </c>
      <c r="B205" s="65" t="s">
        <v>767</v>
      </c>
      <c r="C205" s="66">
        <v>1.888</v>
      </c>
      <c r="D205" s="67">
        <v>45000</v>
      </c>
    </row>
    <row r="206" spans="1:4" ht="15">
      <c r="A206" s="64" t="s">
        <v>740</v>
      </c>
      <c r="B206" s="65" t="s">
        <v>768</v>
      </c>
      <c r="C206" s="66">
        <v>1.962</v>
      </c>
      <c r="D206" s="67">
        <v>45000</v>
      </c>
    </row>
    <row r="207" spans="1:4" ht="15">
      <c r="A207" s="64" t="s">
        <v>740</v>
      </c>
      <c r="B207" s="65" t="s">
        <v>769</v>
      </c>
      <c r="C207" s="66">
        <v>1.32</v>
      </c>
      <c r="D207" s="67">
        <v>45000</v>
      </c>
    </row>
    <row r="208" spans="1:4" ht="15">
      <c r="A208" s="64" t="s">
        <v>740</v>
      </c>
      <c r="B208" s="65" t="s">
        <v>770</v>
      </c>
      <c r="C208" s="66">
        <v>1.362</v>
      </c>
      <c r="D208" s="67">
        <v>45000</v>
      </c>
    </row>
    <row r="209" spans="1:4" ht="15">
      <c r="A209" s="64" t="s">
        <v>740</v>
      </c>
      <c r="B209" s="65" t="s">
        <v>771</v>
      </c>
      <c r="C209" s="66">
        <v>0.036</v>
      </c>
      <c r="D209" s="67">
        <v>39000</v>
      </c>
    </row>
    <row r="210" spans="1:4" ht="15">
      <c r="A210" s="64" t="s">
        <v>740</v>
      </c>
      <c r="B210" s="65" t="s">
        <v>772</v>
      </c>
      <c r="C210" s="66">
        <v>0.046</v>
      </c>
      <c r="D210" s="67">
        <v>39000</v>
      </c>
    </row>
    <row r="211" spans="1:4" ht="15">
      <c r="A211" s="64" t="s">
        <v>740</v>
      </c>
      <c r="B211" s="65" t="s">
        <v>773</v>
      </c>
      <c r="C211" s="66">
        <v>0.058</v>
      </c>
      <c r="D211" s="67">
        <v>39000</v>
      </c>
    </row>
    <row r="212" spans="1:4" ht="15">
      <c r="A212" s="64" t="s">
        <v>740</v>
      </c>
      <c r="B212" s="65" t="s">
        <v>774</v>
      </c>
      <c r="C212" s="66">
        <v>0.09</v>
      </c>
      <c r="D212" s="67">
        <v>39000</v>
      </c>
    </row>
    <row r="213" spans="1:4" ht="15">
      <c r="A213" s="64" t="s">
        <v>740</v>
      </c>
      <c r="B213" s="65" t="s">
        <v>775</v>
      </c>
      <c r="C213" s="66">
        <v>0.182</v>
      </c>
      <c r="D213" s="67">
        <v>42000</v>
      </c>
    </row>
    <row r="214" spans="1:4" ht="15">
      <c r="A214" s="64" t="s">
        <v>740</v>
      </c>
      <c r="B214" s="65" t="s">
        <v>1165</v>
      </c>
      <c r="C214" s="66">
        <v>0.079</v>
      </c>
      <c r="D214" s="67">
        <v>39000</v>
      </c>
    </row>
    <row r="215" spans="1:4" ht="15">
      <c r="A215" s="64" t="s">
        <v>776</v>
      </c>
      <c r="B215" s="65" t="s">
        <v>777</v>
      </c>
      <c r="C215" s="66">
        <v>0.096</v>
      </c>
      <c r="D215" s="67">
        <v>75000</v>
      </c>
    </row>
    <row r="216" spans="1:4" ht="15">
      <c r="A216" s="64" t="s">
        <v>776</v>
      </c>
      <c r="B216" s="65" t="s">
        <v>778</v>
      </c>
      <c r="C216" s="66">
        <v>2.237</v>
      </c>
      <c r="D216" s="67">
        <v>75000</v>
      </c>
    </row>
    <row r="217" spans="1:4" ht="15">
      <c r="A217" s="64" t="s">
        <v>776</v>
      </c>
      <c r="B217" s="65" t="s">
        <v>779</v>
      </c>
      <c r="C217" s="66">
        <v>1.14</v>
      </c>
      <c r="D217" s="67">
        <v>75000</v>
      </c>
    </row>
    <row r="218" spans="1:4" ht="15">
      <c r="A218" s="64" t="s">
        <v>780</v>
      </c>
      <c r="B218" s="65" t="s">
        <v>1093</v>
      </c>
      <c r="C218" s="66">
        <v>0.454</v>
      </c>
      <c r="D218" s="67">
        <v>35000</v>
      </c>
    </row>
    <row r="219" spans="1:4" ht="15">
      <c r="A219" s="64" t="s">
        <v>780</v>
      </c>
      <c r="B219" s="65" t="s">
        <v>1176</v>
      </c>
      <c r="C219" s="66">
        <v>0.95</v>
      </c>
      <c r="D219" s="67">
        <v>36000</v>
      </c>
    </row>
    <row r="220" spans="1:4" ht="15">
      <c r="A220" s="64" t="s">
        <v>780</v>
      </c>
      <c r="B220" s="65" t="s">
        <v>1177</v>
      </c>
      <c r="C220" s="66">
        <v>1.24</v>
      </c>
      <c r="D220" s="67">
        <v>36000</v>
      </c>
    </row>
    <row r="221" spans="1:4" ht="15">
      <c r="A221" s="64" t="s">
        <v>780</v>
      </c>
      <c r="B221" s="65" t="s">
        <v>1178</v>
      </c>
      <c r="C221" s="66">
        <v>0.954</v>
      </c>
      <c r="D221" s="67">
        <v>36000</v>
      </c>
    </row>
    <row r="222" spans="1:4" ht="15">
      <c r="A222" s="64" t="s">
        <v>780</v>
      </c>
      <c r="B222" s="65" t="s">
        <v>781</v>
      </c>
      <c r="C222" s="66">
        <v>0.278</v>
      </c>
      <c r="D222" s="67">
        <v>44000</v>
      </c>
    </row>
    <row r="223" spans="1:4" ht="15">
      <c r="A223" s="64" t="s">
        <v>780</v>
      </c>
      <c r="B223" s="65" t="s">
        <v>1166</v>
      </c>
      <c r="C223" s="66">
        <v>1.232</v>
      </c>
      <c r="D223" s="67">
        <v>39000</v>
      </c>
    </row>
    <row r="224" spans="1:4" ht="15">
      <c r="A224" s="64" t="s">
        <v>780</v>
      </c>
      <c r="B224" s="65" t="s">
        <v>782</v>
      </c>
      <c r="C224" s="66">
        <v>0.066</v>
      </c>
      <c r="D224" s="67">
        <v>39000</v>
      </c>
    </row>
    <row r="225" spans="1:4" ht="15">
      <c r="A225" s="64" t="s">
        <v>780</v>
      </c>
      <c r="B225" s="65" t="s">
        <v>783</v>
      </c>
      <c r="C225" s="66">
        <v>0.064</v>
      </c>
      <c r="D225" s="67">
        <v>39000</v>
      </c>
    </row>
    <row r="226" spans="1:4" ht="15">
      <c r="A226" s="64" t="s">
        <v>780</v>
      </c>
      <c r="B226" s="65" t="s">
        <v>1179</v>
      </c>
      <c r="C226" s="66">
        <v>0.14</v>
      </c>
      <c r="D226" s="67">
        <v>39000</v>
      </c>
    </row>
    <row r="227" spans="1:4" ht="15">
      <c r="A227" s="64" t="s">
        <v>780</v>
      </c>
      <c r="B227" s="65" t="s">
        <v>784</v>
      </c>
      <c r="C227" s="66">
        <v>0.318</v>
      </c>
      <c r="D227" s="67">
        <v>39000</v>
      </c>
    </row>
    <row r="228" spans="1:4" ht="15">
      <c r="A228" s="64" t="s">
        <v>780</v>
      </c>
      <c r="B228" s="65" t="s">
        <v>1042</v>
      </c>
      <c r="C228" s="66">
        <v>1.06</v>
      </c>
      <c r="D228" s="67">
        <v>39000</v>
      </c>
    </row>
    <row r="229" spans="1:4" ht="15">
      <c r="A229" s="64" t="s">
        <v>780</v>
      </c>
      <c r="B229" s="65" t="s">
        <v>785</v>
      </c>
      <c r="C229" s="66">
        <v>2.152</v>
      </c>
      <c r="D229" s="67">
        <v>39000</v>
      </c>
    </row>
    <row r="230" spans="1:4" ht="15">
      <c r="A230" s="64" t="s">
        <v>780</v>
      </c>
      <c r="B230" s="65" t="s">
        <v>786</v>
      </c>
      <c r="C230" s="66">
        <v>4.1</v>
      </c>
      <c r="D230" s="67">
        <v>58000</v>
      </c>
    </row>
    <row r="231" spans="1:4" ht="15">
      <c r="A231" s="64" t="s">
        <v>780</v>
      </c>
      <c r="B231" s="65" t="s">
        <v>1094</v>
      </c>
      <c r="C231" s="66">
        <v>1.87</v>
      </c>
      <c r="D231" s="67">
        <v>58000</v>
      </c>
    </row>
    <row r="232" spans="1:4" ht="15">
      <c r="A232" s="64" t="s">
        <v>780</v>
      </c>
      <c r="B232" s="65" t="s">
        <v>1167</v>
      </c>
      <c r="C232" s="66">
        <v>2.84</v>
      </c>
      <c r="D232" s="67">
        <v>58000</v>
      </c>
    </row>
    <row r="233" spans="1:4" ht="15">
      <c r="A233" s="64" t="s">
        <v>780</v>
      </c>
      <c r="B233" s="65" t="s">
        <v>787</v>
      </c>
      <c r="C233" s="66">
        <v>5.664</v>
      </c>
      <c r="D233" s="67">
        <v>58000</v>
      </c>
    </row>
    <row r="234" spans="1:4" ht="15">
      <c r="A234" s="64" t="s">
        <v>780</v>
      </c>
      <c r="B234" s="65" t="s">
        <v>1095</v>
      </c>
      <c r="C234" s="66">
        <v>5.504</v>
      </c>
      <c r="D234" s="67">
        <v>58000</v>
      </c>
    </row>
    <row r="235" spans="1:4" ht="15">
      <c r="A235" s="64" t="s">
        <v>780</v>
      </c>
      <c r="B235" s="65" t="s">
        <v>1096</v>
      </c>
      <c r="C235" s="66">
        <v>4.614</v>
      </c>
      <c r="D235" s="67">
        <v>58000</v>
      </c>
    </row>
    <row r="236" spans="1:4" ht="15">
      <c r="A236" s="64" t="s">
        <v>780</v>
      </c>
      <c r="B236" s="65" t="s">
        <v>788</v>
      </c>
      <c r="C236" s="66">
        <v>0.374</v>
      </c>
      <c r="D236" s="67">
        <v>58000</v>
      </c>
    </row>
    <row r="237" spans="1:4" ht="15">
      <c r="A237" s="64" t="s">
        <v>780</v>
      </c>
      <c r="B237" s="65" t="s">
        <v>1097</v>
      </c>
      <c r="C237" s="66">
        <v>2.04</v>
      </c>
      <c r="D237" s="67">
        <v>58000</v>
      </c>
    </row>
    <row r="238" spans="1:4" ht="15">
      <c r="A238" s="64" t="s">
        <v>780</v>
      </c>
      <c r="B238" s="65" t="s">
        <v>1098</v>
      </c>
      <c r="C238" s="66">
        <v>4.78</v>
      </c>
      <c r="D238" s="67">
        <v>60000</v>
      </c>
    </row>
    <row r="239" spans="1:4" ht="15">
      <c r="A239" s="64" t="s">
        <v>789</v>
      </c>
      <c r="B239" s="65" t="s">
        <v>790</v>
      </c>
      <c r="C239" s="66">
        <v>0.058</v>
      </c>
      <c r="D239" s="67">
        <v>44000</v>
      </c>
    </row>
    <row r="240" spans="1:4" ht="15">
      <c r="A240" s="64" t="s">
        <v>789</v>
      </c>
      <c r="B240" s="65" t="s">
        <v>791</v>
      </c>
      <c r="C240" s="66">
        <v>0.077</v>
      </c>
      <c r="D240" s="67">
        <v>44000</v>
      </c>
    </row>
    <row r="241" spans="1:4" ht="15">
      <c r="A241" s="64" t="s">
        <v>789</v>
      </c>
      <c r="B241" s="65" t="s">
        <v>792</v>
      </c>
      <c r="C241" s="66">
        <v>0.092</v>
      </c>
      <c r="D241" s="67">
        <v>44000</v>
      </c>
    </row>
    <row r="242" spans="1:4" ht="15">
      <c r="A242" s="64" t="s">
        <v>789</v>
      </c>
      <c r="B242" s="65" t="s">
        <v>793</v>
      </c>
      <c r="C242" s="66">
        <v>0.862</v>
      </c>
      <c r="D242" s="67">
        <v>54000</v>
      </c>
    </row>
    <row r="243" spans="1:4" ht="15">
      <c r="A243" s="64" t="s">
        <v>789</v>
      </c>
      <c r="B243" s="65" t="s">
        <v>794</v>
      </c>
      <c r="C243" s="66">
        <v>0.89</v>
      </c>
      <c r="D243" s="67">
        <v>54000</v>
      </c>
    </row>
    <row r="244" spans="1:4" ht="15">
      <c r="A244" s="64" t="s">
        <v>789</v>
      </c>
      <c r="B244" s="65" t="s">
        <v>1116</v>
      </c>
      <c r="C244" s="66">
        <v>0.122</v>
      </c>
      <c r="D244" s="67">
        <v>47000</v>
      </c>
    </row>
    <row r="245" spans="1:4" ht="15">
      <c r="A245" s="64" t="s">
        <v>789</v>
      </c>
      <c r="B245" s="65" t="s">
        <v>795</v>
      </c>
      <c r="C245" s="66">
        <v>0.504</v>
      </c>
      <c r="D245" s="67">
        <v>47000</v>
      </c>
    </row>
    <row r="246" spans="1:4" ht="15">
      <c r="A246" s="64" t="s">
        <v>789</v>
      </c>
      <c r="B246" s="65" t="s">
        <v>796</v>
      </c>
      <c r="C246" s="66">
        <v>0.048</v>
      </c>
      <c r="D246" s="67">
        <v>44000</v>
      </c>
    </row>
    <row r="247" spans="1:4" ht="15">
      <c r="A247" s="64" t="s">
        <v>789</v>
      </c>
      <c r="B247" s="65" t="s">
        <v>797</v>
      </c>
      <c r="C247" s="66">
        <v>0.558</v>
      </c>
      <c r="D247" s="67">
        <v>44000</v>
      </c>
    </row>
    <row r="248" spans="1:4" ht="15">
      <c r="A248" s="64" t="s">
        <v>789</v>
      </c>
      <c r="B248" s="65" t="s">
        <v>798</v>
      </c>
      <c r="C248" s="66">
        <v>0.764</v>
      </c>
      <c r="D248" s="67">
        <v>44000</v>
      </c>
    </row>
    <row r="249" spans="1:4" ht="15">
      <c r="A249" s="64" t="s">
        <v>789</v>
      </c>
      <c r="B249" s="65" t="s">
        <v>799</v>
      </c>
      <c r="C249" s="66">
        <v>0.718</v>
      </c>
      <c r="D249" s="67">
        <v>44000</v>
      </c>
    </row>
    <row r="250" spans="1:4" ht="15">
      <c r="A250" s="64" t="s">
        <v>789</v>
      </c>
      <c r="B250" s="65" t="s">
        <v>800</v>
      </c>
      <c r="C250" s="66">
        <v>0.738</v>
      </c>
      <c r="D250" s="67">
        <v>44000</v>
      </c>
    </row>
    <row r="251" spans="1:4" ht="15">
      <c r="A251" s="64" t="s">
        <v>789</v>
      </c>
      <c r="B251" s="65" t="s">
        <v>801</v>
      </c>
      <c r="C251" s="66">
        <v>0.744</v>
      </c>
      <c r="D251" s="67">
        <v>44000</v>
      </c>
    </row>
    <row r="252" spans="1:4" ht="15">
      <c r="A252" s="64" t="s">
        <v>789</v>
      </c>
      <c r="B252" s="65" t="s">
        <v>802</v>
      </c>
      <c r="C252" s="66">
        <v>0.764</v>
      </c>
      <c r="D252" s="67">
        <v>44000</v>
      </c>
    </row>
    <row r="253" spans="1:4" ht="15">
      <c r="A253" s="64" t="s">
        <v>789</v>
      </c>
      <c r="B253" s="65" t="s">
        <v>803</v>
      </c>
      <c r="C253" s="66">
        <v>0.764</v>
      </c>
      <c r="D253" s="67">
        <v>44000</v>
      </c>
    </row>
    <row r="254" spans="1:4" ht="15">
      <c r="A254" s="64" t="s">
        <v>789</v>
      </c>
      <c r="B254" s="65" t="s">
        <v>804</v>
      </c>
      <c r="C254" s="66">
        <v>0.764</v>
      </c>
      <c r="D254" s="67">
        <v>44000</v>
      </c>
    </row>
    <row r="255" spans="1:4" ht="15">
      <c r="A255" s="64" t="s">
        <v>789</v>
      </c>
      <c r="B255" s="65" t="s">
        <v>805</v>
      </c>
      <c r="C255" s="66">
        <v>0.764</v>
      </c>
      <c r="D255" s="67">
        <v>44000</v>
      </c>
    </row>
    <row r="256" spans="1:4" ht="15">
      <c r="A256" s="64" t="s">
        <v>789</v>
      </c>
      <c r="B256" s="65" t="s">
        <v>806</v>
      </c>
      <c r="C256" s="66">
        <v>0.708</v>
      </c>
      <c r="D256" s="67">
        <v>44000</v>
      </c>
    </row>
    <row r="257" spans="1:4" ht="15">
      <c r="A257" s="64" t="s">
        <v>789</v>
      </c>
      <c r="B257" s="65" t="s">
        <v>807</v>
      </c>
      <c r="C257" s="66">
        <v>0.806</v>
      </c>
      <c r="D257" s="67">
        <v>50000</v>
      </c>
    </row>
    <row r="258" spans="1:4" ht="15">
      <c r="A258" s="64" t="s">
        <v>789</v>
      </c>
      <c r="B258" s="65" t="s">
        <v>808</v>
      </c>
      <c r="C258" s="66">
        <v>0.012</v>
      </c>
      <c r="D258" s="67">
        <v>47000</v>
      </c>
    </row>
    <row r="259" spans="1:4" ht="15">
      <c r="A259" s="64" t="s">
        <v>789</v>
      </c>
      <c r="B259" s="65" t="s">
        <v>809</v>
      </c>
      <c r="C259" s="66">
        <v>1.586</v>
      </c>
      <c r="D259" s="67">
        <v>50000</v>
      </c>
    </row>
    <row r="260" spans="1:4" ht="15">
      <c r="A260" s="64" t="s">
        <v>789</v>
      </c>
      <c r="B260" s="65" t="s">
        <v>810</v>
      </c>
      <c r="C260" s="66">
        <v>1.536</v>
      </c>
      <c r="D260" s="67">
        <v>50000</v>
      </c>
    </row>
    <row r="261" spans="1:4" ht="15">
      <c r="A261" s="64" t="s">
        <v>789</v>
      </c>
      <c r="B261" s="65" t="s">
        <v>811</v>
      </c>
      <c r="C261" s="66">
        <v>1.642</v>
      </c>
      <c r="D261" s="67">
        <v>50000</v>
      </c>
    </row>
    <row r="262" spans="1:4" ht="15">
      <c r="A262" s="64" t="s">
        <v>789</v>
      </c>
      <c r="B262" s="65" t="s">
        <v>812</v>
      </c>
      <c r="C262" s="66">
        <v>1.716</v>
      </c>
      <c r="D262" s="67">
        <v>50000</v>
      </c>
    </row>
    <row r="263" spans="1:4" ht="15">
      <c r="A263" s="64" t="s">
        <v>813</v>
      </c>
      <c r="B263" s="65" t="s">
        <v>814</v>
      </c>
      <c r="C263" s="66">
        <v>0.122</v>
      </c>
      <c r="D263" s="67">
        <v>44000</v>
      </c>
    </row>
    <row r="264" spans="1:4" ht="15">
      <c r="A264" s="64" t="s">
        <v>813</v>
      </c>
      <c r="B264" s="65" t="s">
        <v>815</v>
      </c>
      <c r="C264" s="66">
        <v>0.298</v>
      </c>
      <c r="D264" s="67">
        <v>44000</v>
      </c>
    </row>
    <row r="265" spans="1:4" ht="15">
      <c r="A265" s="64" t="s">
        <v>813</v>
      </c>
      <c r="B265" s="65" t="s">
        <v>695</v>
      </c>
      <c r="C265" s="66">
        <v>0.05</v>
      </c>
      <c r="D265" s="67">
        <v>44000</v>
      </c>
    </row>
    <row r="266" spans="1:4" ht="15">
      <c r="A266" s="64" t="s">
        <v>813</v>
      </c>
      <c r="B266" s="65" t="s">
        <v>816</v>
      </c>
      <c r="C266" s="66">
        <v>0.202</v>
      </c>
      <c r="D266" s="67">
        <v>44000</v>
      </c>
    </row>
    <row r="267" spans="1:4" ht="15">
      <c r="A267" s="64" t="s">
        <v>813</v>
      </c>
      <c r="B267" s="65" t="s">
        <v>817</v>
      </c>
      <c r="C267" s="66">
        <v>0.256</v>
      </c>
      <c r="D267" s="67">
        <v>44000</v>
      </c>
    </row>
    <row r="268" spans="1:4" ht="15">
      <c r="A268" s="64" t="s">
        <v>813</v>
      </c>
      <c r="B268" s="65" t="s">
        <v>1180</v>
      </c>
      <c r="C268" s="66">
        <v>0.056</v>
      </c>
      <c r="D268" s="67">
        <v>46000</v>
      </c>
    </row>
    <row r="269" spans="1:4" ht="15">
      <c r="A269" s="64" t="s">
        <v>813</v>
      </c>
      <c r="B269" s="65" t="s">
        <v>1181</v>
      </c>
      <c r="C269" s="66">
        <v>0.06</v>
      </c>
      <c r="D269" s="67">
        <v>46000</v>
      </c>
    </row>
    <row r="270" spans="1:4" ht="15">
      <c r="A270" s="64" t="s">
        <v>813</v>
      </c>
      <c r="B270" s="65" t="s">
        <v>818</v>
      </c>
      <c r="C270" s="66">
        <v>1.73</v>
      </c>
      <c r="D270" s="67">
        <v>46000</v>
      </c>
    </row>
    <row r="271" spans="1:4" ht="15">
      <c r="A271" s="64" t="s">
        <v>813</v>
      </c>
      <c r="B271" s="65" t="s">
        <v>1154</v>
      </c>
      <c r="C271" s="66">
        <v>3.348</v>
      </c>
      <c r="D271" s="67">
        <v>50000</v>
      </c>
    </row>
    <row r="272" spans="1:4" ht="15">
      <c r="A272" s="64" t="s">
        <v>819</v>
      </c>
      <c r="B272" s="65" t="s">
        <v>820</v>
      </c>
      <c r="C272" s="66">
        <v>0.074</v>
      </c>
      <c r="D272" s="67">
        <v>50000</v>
      </c>
    </row>
    <row r="273" spans="1:4" ht="15">
      <c r="A273" s="64" t="s">
        <v>821</v>
      </c>
      <c r="B273" s="65" t="s">
        <v>1168</v>
      </c>
      <c r="C273" s="66">
        <v>0.108</v>
      </c>
      <c r="D273" s="67">
        <v>68000</v>
      </c>
    </row>
    <row r="274" spans="1:4" ht="15">
      <c r="A274" s="64" t="s">
        <v>821</v>
      </c>
      <c r="B274" s="65" t="s">
        <v>1012</v>
      </c>
      <c r="C274" s="66">
        <v>0.244</v>
      </c>
      <c r="D274" s="67">
        <v>67000</v>
      </c>
    </row>
    <row r="275" spans="1:4" ht="15">
      <c r="A275" s="64" t="s">
        <v>822</v>
      </c>
      <c r="B275" s="65" t="s">
        <v>1099</v>
      </c>
      <c r="C275" s="66">
        <v>0.218</v>
      </c>
      <c r="D275" s="67">
        <v>68000</v>
      </c>
    </row>
    <row r="276" spans="1:4" ht="15">
      <c r="A276" s="64" t="s">
        <v>822</v>
      </c>
      <c r="B276" s="65" t="s">
        <v>823</v>
      </c>
      <c r="C276" s="66">
        <v>0.064</v>
      </c>
      <c r="D276" s="67">
        <v>68000</v>
      </c>
    </row>
    <row r="277" spans="1:4" ht="15">
      <c r="A277" s="64" t="s">
        <v>822</v>
      </c>
      <c r="B277" s="65" t="s">
        <v>1182</v>
      </c>
      <c r="C277" s="66">
        <v>0.044</v>
      </c>
      <c r="D277" s="67">
        <v>68000</v>
      </c>
    </row>
    <row r="278" spans="1:4" ht="15">
      <c r="A278" s="64" t="s">
        <v>822</v>
      </c>
      <c r="B278" s="65" t="s">
        <v>824</v>
      </c>
      <c r="C278" s="66">
        <v>0.008</v>
      </c>
      <c r="D278" s="67">
        <v>68000</v>
      </c>
    </row>
    <row r="279" spans="1:4" ht="15">
      <c r="A279" s="64" t="s">
        <v>822</v>
      </c>
      <c r="B279" s="65" t="s">
        <v>825</v>
      </c>
      <c r="C279" s="66">
        <v>0.013</v>
      </c>
      <c r="D279" s="67">
        <v>68000</v>
      </c>
    </row>
    <row r="280" spans="1:4" ht="15">
      <c r="A280" s="64" t="s">
        <v>822</v>
      </c>
      <c r="B280" s="65" t="s">
        <v>826</v>
      </c>
      <c r="C280" s="66">
        <v>0.05</v>
      </c>
      <c r="D280" s="67">
        <v>68000</v>
      </c>
    </row>
    <row r="281" spans="1:4" ht="15">
      <c r="A281" s="64" t="s">
        <v>822</v>
      </c>
      <c r="B281" s="65" t="s">
        <v>827</v>
      </c>
      <c r="C281" s="66">
        <v>0.056</v>
      </c>
      <c r="D281" s="67">
        <v>68000</v>
      </c>
    </row>
    <row r="282" spans="1:4" ht="15">
      <c r="A282" s="64" t="s">
        <v>822</v>
      </c>
      <c r="B282" s="65" t="s">
        <v>828</v>
      </c>
      <c r="C282" s="66">
        <v>0.004</v>
      </c>
      <c r="D282" s="67">
        <v>68000</v>
      </c>
    </row>
    <row r="283" spans="1:4" ht="15">
      <c r="A283" s="64" t="s">
        <v>822</v>
      </c>
      <c r="B283" s="65" t="s">
        <v>829</v>
      </c>
      <c r="C283" s="66">
        <v>0.15</v>
      </c>
      <c r="D283" s="67">
        <v>68000</v>
      </c>
    </row>
    <row r="284" spans="1:4" ht="15">
      <c r="A284" s="64" t="s">
        <v>822</v>
      </c>
      <c r="B284" s="65" t="s">
        <v>830</v>
      </c>
      <c r="C284" s="66">
        <v>0.116</v>
      </c>
      <c r="D284" s="67">
        <v>68000</v>
      </c>
    </row>
    <row r="285" spans="1:4" ht="15">
      <c r="A285" s="64" t="s">
        <v>822</v>
      </c>
      <c r="B285" s="65" t="s">
        <v>831</v>
      </c>
      <c r="C285" s="66">
        <v>0.09</v>
      </c>
      <c r="D285" s="67">
        <v>68000</v>
      </c>
    </row>
    <row r="286" spans="1:4" ht="15">
      <c r="A286" s="64" t="s">
        <v>822</v>
      </c>
      <c r="B286" s="65" t="s">
        <v>1043</v>
      </c>
      <c r="C286" s="66">
        <v>0.196</v>
      </c>
      <c r="D286" s="67">
        <v>68000</v>
      </c>
    </row>
    <row r="287" spans="1:4" ht="15">
      <c r="A287" s="64" t="s">
        <v>822</v>
      </c>
      <c r="B287" s="65" t="s">
        <v>1155</v>
      </c>
      <c r="C287" s="66">
        <v>1.306</v>
      </c>
      <c r="D287" s="67">
        <v>68000</v>
      </c>
    </row>
    <row r="288" spans="1:4" ht="15">
      <c r="A288" s="64" t="s">
        <v>822</v>
      </c>
      <c r="B288" s="65" t="s">
        <v>832</v>
      </c>
      <c r="C288" s="66">
        <v>0.084</v>
      </c>
      <c r="D288" s="67">
        <v>68000</v>
      </c>
    </row>
    <row r="289" spans="1:4" ht="15">
      <c r="A289" s="64" t="s">
        <v>822</v>
      </c>
      <c r="B289" s="65" t="s">
        <v>833</v>
      </c>
      <c r="C289" s="66">
        <v>1.694</v>
      </c>
      <c r="D289" s="67">
        <v>68000</v>
      </c>
    </row>
    <row r="290" spans="1:4" ht="15">
      <c r="A290" s="64" t="s">
        <v>822</v>
      </c>
      <c r="B290" s="65" t="s">
        <v>833</v>
      </c>
      <c r="C290" s="66">
        <v>1.72</v>
      </c>
      <c r="D290" s="67">
        <v>68000</v>
      </c>
    </row>
    <row r="291" spans="1:4" ht="15">
      <c r="A291" s="64" t="s">
        <v>822</v>
      </c>
      <c r="B291" s="65" t="s">
        <v>834</v>
      </c>
      <c r="C291" s="66">
        <v>1.264</v>
      </c>
      <c r="D291" s="67">
        <v>68000</v>
      </c>
    </row>
    <row r="292" spans="1:4" ht="15">
      <c r="A292" s="64" t="s">
        <v>822</v>
      </c>
      <c r="B292" s="65" t="s">
        <v>1183</v>
      </c>
      <c r="C292" s="66">
        <v>0.026</v>
      </c>
      <c r="D292" s="67">
        <v>68000</v>
      </c>
    </row>
    <row r="293" spans="1:4" ht="15">
      <c r="A293" s="64" t="s">
        <v>822</v>
      </c>
      <c r="B293" s="65" t="s">
        <v>835</v>
      </c>
      <c r="C293" s="66">
        <v>0.324</v>
      </c>
      <c r="D293" s="67">
        <v>70000</v>
      </c>
    </row>
    <row r="294" spans="1:4" ht="15">
      <c r="A294" s="64" t="s">
        <v>822</v>
      </c>
      <c r="B294" s="65" t="s">
        <v>836</v>
      </c>
      <c r="C294" s="66">
        <v>0.614</v>
      </c>
      <c r="D294" s="67">
        <v>68000</v>
      </c>
    </row>
    <row r="295" spans="1:4" ht="15">
      <c r="A295" s="64" t="s">
        <v>822</v>
      </c>
      <c r="B295" s="65" t="s">
        <v>1044</v>
      </c>
      <c r="C295" s="66">
        <v>0.582</v>
      </c>
      <c r="D295" s="67">
        <v>68000</v>
      </c>
    </row>
    <row r="296" spans="1:4" ht="15">
      <c r="A296" s="64" t="s">
        <v>822</v>
      </c>
      <c r="B296" s="65" t="s">
        <v>837</v>
      </c>
      <c r="C296" s="66">
        <v>0.302</v>
      </c>
      <c r="D296" s="67">
        <v>68000</v>
      </c>
    </row>
    <row r="297" spans="1:4" ht="15">
      <c r="A297" s="64" t="s">
        <v>822</v>
      </c>
      <c r="B297" s="65" t="s">
        <v>632</v>
      </c>
      <c r="C297" s="66">
        <v>0.092</v>
      </c>
      <c r="D297" s="67">
        <v>68000</v>
      </c>
    </row>
    <row r="298" spans="1:4" ht="15">
      <c r="A298" s="64" t="s">
        <v>822</v>
      </c>
      <c r="B298" s="65" t="s">
        <v>1045</v>
      </c>
      <c r="C298" s="66">
        <v>0.272</v>
      </c>
      <c r="D298" s="67">
        <v>68000</v>
      </c>
    </row>
    <row r="299" spans="1:4" ht="15">
      <c r="A299" s="64" t="s">
        <v>838</v>
      </c>
      <c r="B299" s="65" t="s">
        <v>839</v>
      </c>
      <c r="C299" s="66">
        <v>0.476</v>
      </c>
      <c r="D299" s="67">
        <v>62000</v>
      </c>
    </row>
    <row r="300" spans="1:4" ht="15">
      <c r="A300" s="64" t="s">
        <v>838</v>
      </c>
      <c r="B300" s="65" t="s">
        <v>840</v>
      </c>
      <c r="C300" s="66">
        <v>0.34</v>
      </c>
      <c r="D300" s="67">
        <v>62000</v>
      </c>
    </row>
    <row r="301" spans="1:4" ht="15">
      <c r="A301" s="64" t="s">
        <v>838</v>
      </c>
      <c r="B301" s="65" t="s">
        <v>841</v>
      </c>
      <c r="C301" s="66">
        <v>0.356</v>
      </c>
      <c r="D301" s="67">
        <v>62000</v>
      </c>
    </row>
    <row r="302" spans="1:4" ht="15">
      <c r="A302" s="64" t="s">
        <v>838</v>
      </c>
      <c r="B302" s="65" t="s">
        <v>842</v>
      </c>
      <c r="C302" s="66">
        <v>0.17</v>
      </c>
      <c r="D302" s="67">
        <v>62000</v>
      </c>
    </row>
    <row r="303" spans="1:4" ht="15">
      <c r="A303" s="64" t="s">
        <v>838</v>
      </c>
      <c r="B303" s="65" t="s">
        <v>843</v>
      </c>
      <c r="C303" s="66">
        <v>0.298</v>
      </c>
      <c r="D303" s="67">
        <v>62000</v>
      </c>
    </row>
    <row r="304" spans="1:4" ht="15">
      <c r="A304" s="64" t="s">
        <v>838</v>
      </c>
      <c r="B304" s="65" t="s">
        <v>844</v>
      </c>
      <c r="C304" s="66">
        <v>0.206</v>
      </c>
      <c r="D304" s="67">
        <v>62000</v>
      </c>
    </row>
    <row r="305" spans="1:4" ht="15">
      <c r="A305" s="64" t="s">
        <v>838</v>
      </c>
      <c r="B305" s="65" t="s">
        <v>845</v>
      </c>
      <c r="C305" s="66">
        <v>0.454</v>
      </c>
      <c r="D305" s="67">
        <v>62000</v>
      </c>
    </row>
    <row r="306" spans="1:4" ht="15">
      <c r="A306" s="64" t="s">
        <v>838</v>
      </c>
      <c r="B306" s="65" t="s">
        <v>1117</v>
      </c>
      <c r="C306" s="66">
        <v>0.18</v>
      </c>
      <c r="D306" s="67">
        <v>62000</v>
      </c>
    </row>
    <row r="307" spans="1:4" ht="15">
      <c r="A307" s="64" t="s">
        <v>838</v>
      </c>
      <c r="B307" s="65" t="s">
        <v>1118</v>
      </c>
      <c r="C307" s="66">
        <v>0.196</v>
      </c>
      <c r="D307" s="67">
        <v>62000</v>
      </c>
    </row>
    <row r="308" spans="1:4" ht="15">
      <c r="A308" s="64" t="s">
        <v>838</v>
      </c>
      <c r="B308" s="65" t="s">
        <v>1119</v>
      </c>
      <c r="C308" s="66">
        <v>0.444</v>
      </c>
      <c r="D308" s="67">
        <v>62000</v>
      </c>
    </row>
    <row r="309" spans="1:4" ht="15">
      <c r="A309" s="64" t="s">
        <v>838</v>
      </c>
      <c r="B309" s="65" t="s">
        <v>846</v>
      </c>
      <c r="C309" s="66">
        <v>2.32</v>
      </c>
      <c r="D309" s="67">
        <v>62000</v>
      </c>
    </row>
    <row r="310" spans="1:4" ht="15">
      <c r="A310" s="64" t="s">
        <v>838</v>
      </c>
      <c r="B310" s="65" t="s">
        <v>1184</v>
      </c>
      <c r="C310" s="66">
        <v>2.218</v>
      </c>
      <c r="D310" s="67">
        <v>76000</v>
      </c>
    </row>
    <row r="311" spans="1:4" ht="15">
      <c r="A311" s="64" t="s">
        <v>838</v>
      </c>
      <c r="B311" s="65" t="s">
        <v>847</v>
      </c>
      <c r="C311" s="66">
        <v>0.2</v>
      </c>
      <c r="D311" s="67">
        <v>62000</v>
      </c>
    </row>
    <row r="312" spans="1:4" ht="15">
      <c r="A312" s="64" t="s">
        <v>838</v>
      </c>
      <c r="B312" s="65" t="s">
        <v>848</v>
      </c>
      <c r="C312" s="66">
        <v>0.098</v>
      </c>
      <c r="D312" s="67">
        <v>62000</v>
      </c>
    </row>
    <row r="313" spans="1:4" ht="15">
      <c r="A313" s="64" t="s">
        <v>838</v>
      </c>
      <c r="B313" s="65" t="s">
        <v>1120</v>
      </c>
      <c r="C313" s="66">
        <v>0.07</v>
      </c>
      <c r="D313" s="67">
        <v>62000</v>
      </c>
    </row>
    <row r="314" spans="1:4" ht="15">
      <c r="A314" s="64" t="s">
        <v>849</v>
      </c>
      <c r="B314" s="65" t="s">
        <v>1185</v>
      </c>
      <c r="C314" s="66">
        <v>0.028</v>
      </c>
      <c r="D314" s="67">
        <v>28000</v>
      </c>
    </row>
    <row r="315" spans="1:4" ht="15">
      <c r="A315" s="64" t="s">
        <v>849</v>
      </c>
      <c r="B315" s="65" t="s">
        <v>850</v>
      </c>
      <c r="C315" s="66">
        <v>0.074</v>
      </c>
      <c r="D315" s="67">
        <v>28000</v>
      </c>
    </row>
    <row r="316" spans="1:4" ht="15">
      <c r="A316" s="64" t="s">
        <v>851</v>
      </c>
      <c r="B316" s="65" t="s">
        <v>852</v>
      </c>
      <c r="C316" s="66">
        <v>2.774</v>
      </c>
      <c r="D316" s="67">
        <v>75000</v>
      </c>
    </row>
    <row r="317" spans="1:4" ht="15">
      <c r="A317" s="64" t="s">
        <v>853</v>
      </c>
      <c r="B317" s="65" t="s">
        <v>854</v>
      </c>
      <c r="C317" s="66">
        <v>1.74</v>
      </c>
      <c r="D317" s="67">
        <v>155000</v>
      </c>
    </row>
    <row r="318" spans="1:4" ht="15">
      <c r="A318" s="64" t="s">
        <v>853</v>
      </c>
      <c r="B318" s="65" t="s">
        <v>855</v>
      </c>
      <c r="C318" s="66">
        <v>0.062</v>
      </c>
      <c r="D318" s="67">
        <v>105000</v>
      </c>
    </row>
    <row r="319" spans="1:4" ht="15">
      <c r="A319" s="64" t="s">
        <v>853</v>
      </c>
      <c r="B319" s="65" t="s">
        <v>856</v>
      </c>
      <c r="C319" s="66">
        <v>0.146</v>
      </c>
      <c r="D319" s="67">
        <v>105000</v>
      </c>
    </row>
    <row r="320" spans="1:4" ht="15">
      <c r="A320" s="64" t="s">
        <v>853</v>
      </c>
      <c r="B320" s="65" t="s">
        <v>857</v>
      </c>
      <c r="C320" s="66">
        <v>0.12</v>
      </c>
      <c r="D320" s="67">
        <v>105000</v>
      </c>
    </row>
    <row r="321" spans="1:4" ht="15">
      <c r="A321" s="64" t="s">
        <v>858</v>
      </c>
      <c r="B321" s="65" t="s">
        <v>859</v>
      </c>
      <c r="C321" s="66">
        <v>0.2</v>
      </c>
      <c r="D321" s="67">
        <v>145000</v>
      </c>
    </row>
    <row r="322" spans="1:4" ht="15">
      <c r="A322" s="64" t="s">
        <v>858</v>
      </c>
      <c r="B322" s="65" t="s">
        <v>860</v>
      </c>
      <c r="C322" s="66">
        <v>0.264</v>
      </c>
      <c r="D322" s="67">
        <v>145000</v>
      </c>
    </row>
    <row r="323" spans="1:4" ht="15">
      <c r="A323" s="64" t="s">
        <v>858</v>
      </c>
      <c r="B323" s="65" t="s">
        <v>861</v>
      </c>
      <c r="C323" s="66">
        <v>0.694</v>
      </c>
      <c r="D323" s="67">
        <v>145000</v>
      </c>
    </row>
    <row r="324" spans="1:4" ht="15">
      <c r="A324" s="64" t="s">
        <v>858</v>
      </c>
      <c r="B324" s="65" t="s">
        <v>862</v>
      </c>
      <c r="C324" s="66">
        <v>0.766</v>
      </c>
      <c r="D324" s="67">
        <v>145000</v>
      </c>
    </row>
    <row r="325" spans="1:4" ht="15">
      <c r="A325" s="64" t="s">
        <v>858</v>
      </c>
      <c r="B325" s="65" t="s">
        <v>863</v>
      </c>
      <c r="C325" s="66">
        <v>0.372</v>
      </c>
      <c r="D325" s="67">
        <v>145000</v>
      </c>
    </row>
    <row r="326" spans="1:4" ht="15">
      <c r="A326" s="64" t="s">
        <v>858</v>
      </c>
      <c r="B326" s="65" t="s">
        <v>864</v>
      </c>
      <c r="C326" s="66">
        <v>0.096</v>
      </c>
      <c r="D326" s="67">
        <v>145000</v>
      </c>
    </row>
    <row r="327" spans="1:4" ht="15">
      <c r="A327" s="64" t="s">
        <v>858</v>
      </c>
      <c r="B327" s="65" t="s">
        <v>1186</v>
      </c>
      <c r="C327" s="66">
        <v>0.59</v>
      </c>
      <c r="D327" s="67">
        <v>155000</v>
      </c>
    </row>
    <row r="328" spans="1:4" ht="15">
      <c r="A328" s="64" t="s">
        <v>858</v>
      </c>
      <c r="B328" s="65" t="s">
        <v>865</v>
      </c>
      <c r="C328" s="66">
        <v>0.066</v>
      </c>
      <c r="D328" s="67">
        <v>145000</v>
      </c>
    </row>
    <row r="329" spans="1:4" ht="15">
      <c r="A329" s="64" t="s">
        <v>858</v>
      </c>
      <c r="B329" s="65" t="s">
        <v>1187</v>
      </c>
      <c r="C329" s="66">
        <v>1.292</v>
      </c>
      <c r="D329" s="67">
        <v>155000</v>
      </c>
    </row>
    <row r="330" spans="1:4" ht="15">
      <c r="A330" s="64" t="s">
        <v>858</v>
      </c>
      <c r="B330" s="65" t="s">
        <v>866</v>
      </c>
      <c r="C330" s="66">
        <v>2.114</v>
      </c>
      <c r="D330" s="67">
        <v>155000</v>
      </c>
    </row>
    <row r="331" spans="1:4" ht="15">
      <c r="A331" s="64" t="s">
        <v>858</v>
      </c>
      <c r="B331" s="65" t="s">
        <v>867</v>
      </c>
      <c r="C331" s="66">
        <v>1.074</v>
      </c>
      <c r="D331" s="67">
        <v>145000</v>
      </c>
    </row>
    <row r="332" spans="1:4" ht="15">
      <c r="A332" s="64" t="s">
        <v>858</v>
      </c>
      <c r="B332" s="65" t="s">
        <v>868</v>
      </c>
      <c r="C332" s="66">
        <v>1.351</v>
      </c>
      <c r="D332" s="67">
        <v>145000</v>
      </c>
    </row>
    <row r="333" spans="1:4" ht="15">
      <c r="A333" s="64" t="s">
        <v>858</v>
      </c>
      <c r="B333" s="65" t="s">
        <v>868</v>
      </c>
      <c r="C333" s="66">
        <v>1.359</v>
      </c>
      <c r="D333" s="67">
        <v>145000</v>
      </c>
    </row>
    <row r="334" spans="1:4" ht="15">
      <c r="A334" s="64" t="s">
        <v>858</v>
      </c>
      <c r="B334" s="65" t="s">
        <v>869</v>
      </c>
      <c r="C334" s="66">
        <v>0.945</v>
      </c>
      <c r="D334" s="67">
        <v>120000</v>
      </c>
    </row>
    <row r="335" spans="1:4" ht="15">
      <c r="A335" s="64" t="s">
        <v>870</v>
      </c>
      <c r="B335" s="65" t="s">
        <v>871</v>
      </c>
      <c r="C335" s="66">
        <v>0.064</v>
      </c>
      <c r="D335" s="67">
        <v>125000</v>
      </c>
    </row>
    <row r="336" spans="1:4" ht="15">
      <c r="A336" s="64" t="s">
        <v>870</v>
      </c>
      <c r="B336" s="65" t="s">
        <v>872</v>
      </c>
      <c r="C336" s="66">
        <v>1.046</v>
      </c>
      <c r="D336" s="67">
        <v>162000</v>
      </c>
    </row>
    <row r="337" spans="1:4" ht="15">
      <c r="A337" s="64" t="s">
        <v>870</v>
      </c>
      <c r="B337" s="65" t="s">
        <v>873</v>
      </c>
      <c r="C337" s="66">
        <v>0.032</v>
      </c>
      <c r="D337" s="67">
        <v>125000</v>
      </c>
    </row>
    <row r="338" spans="1:4" ht="15">
      <c r="A338" s="64" t="s">
        <v>870</v>
      </c>
      <c r="B338" s="65" t="s">
        <v>874</v>
      </c>
      <c r="C338" s="66">
        <v>0.092</v>
      </c>
      <c r="D338" s="67">
        <v>140000</v>
      </c>
    </row>
    <row r="339" spans="1:4" ht="15">
      <c r="A339" s="64" t="s">
        <v>870</v>
      </c>
      <c r="B339" s="65" t="s">
        <v>875</v>
      </c>
      <c r="C339" s="66">
        <v>0.094</v>
      </c>
      <c r="D339" s="67">
        <v>125000</v>
      </c>
    </row>
    <row r="340" spans="1:4" ht="15">
      <c r="A340" s="64" t="s">
        <v>870</v>
      </c>
      <c r="B340" s="65" t="s">
        <v>876</v>
      </c>
      <c r="C340" s="66">
        <v>0.062</v>
      </c>
      <c r="D340" s="67">
        <v>125000</v>
      </c>
    </row>
    <row r="341" spans="1:4" ht="15">
      <c r="A341" s="64" t="s">
        <v>877</v>
      </c>
      <c r="B341" s="65" t="s">
        <v>878</v>
      </c>
      <c r="C341" s="66">
        <v>0.92</v>
      </c>
      <c r="D341" s="67">
        <v>115000</v>
      </c>
    </row>
    <row r="342" spans="1:4" ht="15">
      <c r="A342" s="64" t="s">
        <v>877</v>
      </c>
      <c r="B342" s="65" t="s">
        <v>879</v>
      </c>
      <c r="C342" s="66">
        <v>0.698</v>
      </c>
      <c r="D342" s="67">
        <v>115000</v>
      </c>
    </row>
    <row r="343" spans="1:4" ht="15">
      <c r="A343" s="64" t="s">
        <v>880</v>
      </c>
      <c r="B343" s="65" t="s">
        <v>881</v>
      </c>
      <c r="C343" s="66">
        <v>0.564</v>
      </c>
      <c r="D343" s="67">
        <v>105000</v>
      </c>
    </row>
    <row r="344" spans="1:4" ht="15">
      <c r="A344" s="64" t="s">
        <v>882</v>
      </c>
      <c r="B344" s="65" t="s">
        <v>883</v>
      </c>
      <c r="C344" s="66">
        <v>0.762</v>
      </c>
      <c r="D344" s="67">
        <v>27000</v>
      </c>
    </row>
    <row r="345" spans="1:4" ht="15">
      <c r="A345" s="64" t="s">
        <v>884</v>
      </c>
      <c r="B345" s="65" t="s">
        <v>885</v>
      </c>
      <c r="C345" s="66">
        <v>0.332</v>
      </c>
      <c r="D345" s="67">
        <v>27000</v>
      </c>
    </row>
    <row r="346" spans="1:4" ht="15">
      <c r="A346" s="64" t="s">
        <v>886</v>
      </c>
      <c r="B346" s="65" t="s">
        <v>887</v>
      </c>
      <c r="C346" s="66">
        <v>0.626</v>
      </c>
      <c r="D346" s="67">
        <v>27000</v>
      </c>
    </row>
    <row r="347" spans="1:4" ht="30">
      <c r="A347" s="64" t="s">
        <v>888</v>
      </c>
      <c r="B347" s="65" t="s">
        <v>889</v>
      </c>
      <c r="C347" s="66">
        <v>0.178</v>
      </c>
      <c r="D347" s="67">
        <v>169000</v>
      </c>
    </row>
    <row r="348" spans="1:4" ht="30">
      <c r="A348" s="64" t="s">
        <v>888</v>
      </c>
      <c r="B348" s="65" t="s">
        <v>890</v>
      </c>
      <c r="C348" s="66">
        <v>0.188</v>
      </c>
      <c r="D348" s="67">
        <v>169000</v>
      </c>
    </row>
    <row r="349" spans="1:4" ht="15">
      <c r="A349" s="64" t="s">
        <v>891</v>
      </c>
      <c r="B349" s="65" t="s">
        <v>892</v>
      </c>
      <c r="C349" s="66">
        <v>0.244</v>
      </c>
      <c r="D349" s="67">
        <v>30000</v>
      </c>
    </row>
    <row r="350" spans="1:4" ht="15">
      <c r="A350" s="64" t="s">
        <v>893</v>
      </c>
      <c r="B350" s="65" t="s">
        <v>894</v>
      </c>
      <c r="C350" s="66">
        <v>0.102</v>
      </c>
      <c r="D350" s="67">
        <v>72000</v>
      </c>
    </row>
    <row r="351" spans="1:4" ht="15">
      <c r="A351" s="64" t="s">
        <v>893</v>
      </c>
      <c r="B351" s="65" t="s">
        <v>1100</v>
      </c>
      <c r="C351" s="66">
        <v>0.056</v>
      </c>
      <c r="D351" s="67">
        <v>72000</v>
      </c>
    </row>
    <row r="352" spans="1:4" ht="15">
      <c r="A352" s="64" t="s">
        <v>893</v>
      </c>
      <c r="B352" s="65" t="s">
        <v>895</v>
      </c>
      <c r="C352" s="66">
        <v>10.27</v>
      </c>
      <c r="D352" s="67">
        <v>60000</v>
      </c>
    </row>
    <row r="353" spans="1:4" ht="15">
      <c r="A353" s="64" t="s">
        <v>893</v>
      </c>
      <c r="B353" s="65" t="s">
        <v>896</v>
      </c>
      <c r="C353" s="66">
        <v>0.142</v>
      </c>
      <c r="D353" s="67">
        <v>75000</v>
      </c>
    </row>
    <row r="354" spans="1:4" ht="15">
      <c r="A354" s="64" t="s">
        <v>893</v>
      </c>
      <c r="B354" s="65" t="s">
        <v>897</v>
      </c>
      <c r="C354" s="66">
        <v>0.204</v>
      </c>
      <c r="D354" s="67">
        <v>72000</v>
      </c>
    </row>
    <row r="355" spans="1:4" ht="15">
      <c r="A355" s="64" t="s">
        <v>893</v>
      </c>
      <c r="B355" s="65" t="s">
        <v>898</v>
      </c>
      <c r="C355" s="66">
        <v>1.026</v>
      </c>
      <c r="D355" s="67">
        <v>75000</v>
      </c>
    </row>
    <row r="356" spans="1:4" ht="15">
      <c r="A356" s="64" t="s">
        <v>893</v>
      </c>
      <c r="B356" s="65" t="s">
        <v>899</v>
      </c>
      <c r="C356" s="66">
        <v>1.156</v>
      </c>
      <c r="D356" s="67">
        <v>75000</v>
      </c>
    </row>
    <row r="357" spans="1:4" ht="15">
      <c r="A357" s="64" t="s">
        <v>893</v>
      </c>
      <c r="B357" s="65" t="s">
        <v>900</v>
      </c>
      <c r="C357" s="66">
        <v>0.502</v>
      </c>
      <c r="D357" s="67">
        <v>75000</v>
      </c>
    </row>
    <row r="358" spans="1:4" ht="15">
      <c r="A358" s="64" t="s">
        <v>893</v>
      </c>
      <c r="B358" s="65" t="s">
        <v>901</v>
      </c>
      <c r="C358" s="66">
        <v>2.124</v>
      </c>
      <c r="D358" s="67">
        <v>85000</v>
      </c>
    </row>
    <row r="359" spans="1:4" ht="15">
      <c r="A359" s="64" t="s">
        <v>893</v>
      </c>
      <c r="B359" s="65" t="s">
        <v>902</v>
      </c>
      <c r="C359" s="66">
        <v>0.842</v>
      </c>
      <c r="D359" s="67">
        <v>85000</v>
      </c>
    </row>
    <row r="360" spans="1:4" ht="15">
      <c r="A360" s="64" t="s">
        <v>893</v>
      </c>
      <c r="B360" s="65" t="s">
        <v>903</v>
      </c>
      <c r="C360" s="66">
        <v>0.016</v>
      </c>
      <c r="D360" s="67">
        <v>85000</v>
      </c>
    </row>
    <row r="361" spans="1:4" ht="15">
      <c r="A361" s="64" t="s">
        <v>893</v>
      </c>
      <c r="B361" s="65" t="s">
        <v>904</v>
      </c>
      <c r="C361" s="66">
        <v>0.134</v>
      </c>
      <c r="D361" s="67">
        <v>82000</v>
      </c>
    </row>
    <row r="362" spans="1:4" ht="15">
      <c r="A362" s="64" t="s">
        <v>893</v>
      </c>
      <c r="B362" s="65" t="s">
        <v>905</v>
      </c>
      <c r="C362" s="66">
        <v>1.216</v>
      </c>
      <c r="D362" s="67">
        <v>85000</v>
      </c>
    </row>
    <row r="363" spans="1:4" ht="15">
      <c r="A363" s="64" t="s">
        <v>893</v>
      </c>
      <c r="B363" s="65" t="s">
        <v>906</v>
      </c>
      <c r="C363" s="66">
        <v>0.464</v>
      </c>
      <c r="D363" s="67">
        <v>85000</v>
      </c>
    </row>
    <row r="364" spans="1:4" ht="15">
      <c r="A364" s="64" t="s">
        <v>893</v>
      </c>
      <c r="B364" s="65" t="s">
        <v>1013</v>
      </c>
      <c r="C364" s="66">
        <v>0.13</v>
      </c>
      <c r="D364" s="67">
        <v>85000</v>
      </c>
    </row>
    <row r="365" spans="1:4" ht="15">
      <c r="A365" s="64" t="s">
        <v>893</v>
      </c>
      <c r="B365" s="65" t="s">
        <v>907</v>
      </c>
      <c r="C365" s="66">
        <v>3.05</v>
      </c>
      <c r="D365" s="67">
        <v>85000</v>
      </c>
    </row>
    <row r="366" spans="1:4" ht="15">
      <c r="A366" s="64" t="s">
        <v>893</v>
      </c>
      <c r="B366" s="65" t="s">
        <v>1014</v>
      </c>
      <c r="C366" s="66">
        <v>1.242</v>
      </c>
      <c r="D366" s="67">
        <v>85000</v>
      </c>
    </row>
    <row r="367" spans="1:4" ht="15">
      <c r="A367" s="64" t="s">
        <v>893</v>
      </c>
      <c r="B367" s="65" t="s">
        <v>1015</v>
      </c>
      <c r="C367" s="66">
        <v>1.412</v>
      </c>
      <c r="D367" s="67">
        <v>85000</v>
      </c>
    </row>
    <row r="368" spans="1:4" ht="15">
      <c r="A368" s="64" t="s">
        <v>893</v>
      </c>
      <c r="B368" s="65" t="s">
        <v>1046</v>
      </c>
      <c r="C368" s="66">
        <v>1.424</v>
      </c>
      <c r="D368" s="67">
        <v>85000</v>
      </c>
    </row>
    <row r="369" spans="1:4" ht="15">
      <c r="A369" s="64" t="s">
        <v>893</v>
      </c>
      <c r="B369" s="65" t="s">
        <v>908</v>
      </c>
      <c r="C369" s="66">
        <v>1.78</v>
      </c>
      <c r="D369" s="67">
        <v>85000</v>
      </c>
    </row>
    <row r="370" spans="1:4" ht="15">
      <c r="A370" s="64" t="s">
        <v>893</v>
      </c>
      <c r="B370" s="65" t="s">
        <v>909</v>
      </c>
      <c r="C370" s="66">
        <v>1.738</v>
      </c>
      <c r="D370" s="67">
        <v>85000</v>
      </c>
    </row>
    <row r="371" spans="1:4" ht="15">
      <c r="A371" s="64" t="s">
        <v>893</v>
      </c>
      <c r="B371" s="65" t="s">
        <v>910</v>
      </c>
      <c r="C371" s="66">
        <v>1.856</v>
      </c>
      <c r="D371" s="67">
        <v>85000</v>
      </c>
    </row>
    <row r="372" spans="1:4" ht="15">
      <c r="A372" s="64" t="s">
        <v>893</v>
      </c>
      <c r="B372" s="65" t="s">
        <v>911</v>
      </c>
      <c r="C372" s="66">
        <v>1.902</v>
      </c>
      <c r="D372" s="67">
        <v>85000</v>
      </c>
    </row>
    <row r="373" spans="1:4" ht="15">
      <c r="A373" s="64" t="s">
        <v>893</v>
      </c>
      <c r="B373" s="65" t="s">
        <v>1016</v>
      </c>
      <c r="C373" s="66">
        <v>0.346</v>
      </c>
      <c r="D373" s="67">
        <v>85000</v>
      </c>
    </row>
    <row r="374" spans="1:4" ht="15">
      <c r="A374" s="64" t="s">
        <v>893</v>
      </c>
      <c r="B374" s="65" t="s">
        <v>912</v>
      </c>
      <c r="C374" s="66">
        <v>1.97</v>
      </c>
      <c r="D374" s="67">
        <v>85000</v>
      </c>
    </row>
    <row r="375" spans="1:4" ht="15">
      <c r="A375" s="64" t="s">
        <v>893</v>
      </c>
      <c r="B375" s="65" t="s">
        <v>913</v>
      </c>
      <c r="C375" s="66">
        <v>2.07</v>
      </c>
      <c r="D375" s="67">
        <v>85000</v>
      </c>
    </row>
    <row r="376" spans="1:4" ht="15">
      <c r="A376" s="64" t="s">
        <v>893</v>
      </c>
      <c r="B376" s="65" t="s">
        <v>1101</v>
      </c>
      <c r="C376" s="66">
        <v>0.134</v>
      </c>
      <c r="D376" s="67">
        <v>68000</v>
      </c>
    </row>
    <row r="377" spans="1:4" ht="15">
      <c r="A377" s="64" t="s">
        <v>914</v>
      </c>
      <c r="B377" s="65" t="s">
        <v>915</v>
      </c>
      <c r="C377" s="66">
        <v>0.208</v>
      </c>
      <c r="D377" s="67">
        <v>65000</v>
      </c>
    </row>
    <row r="378" spans="1:4" ht="15">
      <c r="A378" s="64" t="s">
        <v>914</v>
      </c>
      <c r="B378" s="65" t="s">
        <v>916</v>
      </c>
      <c r="C378" s="66">
        <v>0.254</v>
      </c>
      <c r="D378" s="67">
        <v>65000</v>
      </c>
    </row>
    <row r="379" spans="1:4" ht="15">
      <c r="A379" s="64" t="s">
        <v>914</v>
      </c>
      <c r="B379" s="65" t="s">
        <v>917</v>
      </c>
      <c r="C379" s="66">
        <v>0.05</v>
      </c>
      <c r="D379" s="67">
        <v>58000</v>
      </c>
    </row>
    <row r="380" spans="1:4" ht="15">
      <c r="A380" s="64" t="s">
        <v>914</v>
      </c>
      <c r="B380" s="65" t="s">
        <v>918</v>
      </c>
      <c r="C380" s="66">
        <v>0.176</v>
      </c>
      <c r="D380" s="67">
        <v>58000</v>
      </c>
    </row>
    <row r="381" spans="1:4" ht="15">
      <c r="A381" s="64" t="s">
        <v>914</v>
      </c>
      <c r="B381" s="65" t="s">
        <v>919</v>
      </c>
      <c r="C381" s="66">
        <v>0.71</v>
      </c>
      <c r="D381" s="67">
        <v>58000</v>
      </c>
    </row>
    <row r="382" spans="1:4" ht="15">
      <c r="A382" s="64" t="s">
        <v>914</v>
      </c>
      <c r="B382" s="65" t="s">
        <v>1188</v>
      </c>
      <c r="C382" s="66">
        <v>0.178</v>
      </c>
      <c r="D382" s="67">
        <v>58000</v>
      </c>
    </row>
    <row r="383" spans="1:4" ht="15">
      <c r="A383" s="64" t="s">
        <v>914</v>
      </c>
      <c r="B383" s="65" t="s">
        <v>920</v>
      </c>
      <c r="C383" s="66">
        <v>0.506</v>
      </c>
      <c r="D383" s="67">
        <v>58000</v>
      </c>
    </row>
    <row r="384" spans="1:4" ht="15">
      <c r="A384" s="64" t="s">
        <v>914</v>
      </c>
      <c r="B384" s="65" t="s">
        <v>921</v>
      </c>
      <c r="C384" s="66">
        <v>0.338</v>
      </c>
      <c r="D384" s="67">
        <v>58000</v>
      </c>
    </row>
    <row r="385" spans="1:4" ht="15">
      <c r="A385" s="64" t="s">
        <v>914</v>
      </c>
      <c r="B385" s="65" t="s">
        <v>922</v>
      </c>
      <c r="C385" s="66">
        <v>0.327</v>
      </c>
      <c r="D385" s="67">
        <v>58000</v>
      </c>
    </row>
    <row r="386" spans="1:4" ht="15">
      <c r="A386" s="64" t="s">
        <v>914</v>
      </c>
      <c r="B386" s="65" t="s">
        <v>923</v>
      </c>
      <c r="C386" s="66">
        <v>0.184</v>
      </c>
      <c r="D386" s="67">
        <v>58000</v>
      </c>
    </row>
    <row r="387" spans="1:4" ht="15">
      <c r="A387" s="64" t="s">
        <v>914</v>
      </c>
      <c r="B387" s="65" t="s">
        <v>924</v>
      </c>
      <c r="C387" s="66">
        <v>0.344</v>
      </c>
      <c r="D387" s="67">
        <v>58000</v>
      </c>
    </row>
    <row r="388" spans="1:4" ht="15">
      <c r="A388" s="64" t="s">
        <v>914</v>
      </c>
      <c r="B388" s="65" t="s">
        <v>925</v>
      </c>
      <c r="C388" s="66">
        <v>0.098</v>
      </c>
      <c r="D388" s="67">
        <v>58000</v>
      </c>
    </row>
    <row r="389" spans="1:4" ht="15">
      <c r="A389" s="64" t="s">
        <v>914</v>
      </c>
      <c r="B389" s="65" t="s">
        <v>926</v>
      </c>
      <c r="C389" s="66">
        <v>0.374</v>
      </c>
      <c r="D389" s="67">
        <v>58000</v>
      </c>
    </row>
    <row r="390" spans="1:4" ht="15">
      <c r="A390" s="64" t="s">
        <v>914</v>
      </c>
      <c r="B390" s="65" t="s">
        <v>927</v>
      </c>
      <c r="C390" s="66">
        <v>0.34</v>
      </c>
      <c r="D390" s="67">
        <v>65000</v>
      </c>
    </row>
    <row r="391" spans="1:4" ht="15">
      <c r="A391" s="64" t="s">
        <v>914</v>
      </c>
      <c r="B391" s="65" t="s">
        <v>928</v>
      </c>
      <c r="C391" s="66">
        <v>0.26</v>
      </c>
      <c r="D391" s="67">
        <v>58000</v>
      </c>
    </row>
    <row r="392" spans="1:4" ht="15">
      <c r="A392" s="64" t="s">
        <v>914</v>
      </c>
      <c r="B392" s="65" t="s">
        <v>929</v>
      </c>
      <c r="C392" s="66">
        <v>0.38</v>
      </c>
      <c r="D392" s="67">
        <v>65000</v>
      </c>
    </row>
    <row r="393" spans="1:4" ht="15">
      <c r="A393" s="64" t="s">
        <v>914</v>
      </c>
      <c r="B393" s="65" t="s">
        <v>930</v>
      </c>
      <c r="C393" s="66">
        <v>0.406</v>
      </c>
      <c r="D393" s="67">
        <v>58000</v>
      </c>
    </row>
    <row r="394" spans="1:4" ht="15">
      <c r="A394" s="64" t="s">
        <v>914</v>
      </c>
      <c r="B394" s="65" t="s">
        <v>931</v>
      </c>
      <c r="C394" s="66">
        <v>0.846</v>
      </c>
      <c r="D394" s="67">
        <v>65000</v>
      </c>
    </row>
    <row r="395" spans="1:4" ht="15">
      <c r="A395" s="64" t="s">
        <v>914</v>
      </c>
      <c r="B395" s="65" t="s">
        <v>932</v>
      </c>
      <c r="C395" s="66">
        <v>0.406</v>
      </c>
      <c r="D395" s="67">
        <v>65000</v>
      </c>
    </row>
    <row r="396" spans="1:4" ht="15">
      <c r="A396" s="64" t="s">
        <v>914</v>
      </c>
      <c r="B396" s="65" t="s">
        <v>933</v>
      </c>
      <c r="C396" s="66">
        <v>0.88</v>
      </c>
      <c r="D396" s="67">
        <v>65000</v>
      </c>
    </row>
    <row r="397" spans="1:4" ht="15">
      <c r="A397" s="64" t="s">
        <v>914</v>
      </c>
      <c r="B397" s="65" t="s">
        <v>934</v>
      </c>
      <c r="C397" s="66">
        <v>0.846</v>
      </c>
      <c r="D397" s="67">
        <v>65000</v>
      </c>
    </row>
    <row r="398" spans="1:4" ht="15">
      <c r="A398" s="64" t="s">
        <v>914</v>
      </c>
      <c r="B398" s="65" t="s">
        <v>935</v>
      </c>
      <c r="C398" s="66">
        <v>0.71</v>
      </c>
      <c r="D398" s="67">
        <v>65000</v>
      </c>
    </row>
    <row r="399" spans="1:4" ht="15">
      <c r="A399" s="64" t="s">
        <v>914</v>
      </c>
      <c r="B399" s="65" t="s">
        <v>936</v>
      </c>
      <c r="C399" s="66">
        <v>0.008</v>
      </c>
      <c r="D399" s="67">
        <v>58000</v>
      </c>
    </row>
    <row r="400" spans="1:4" ht="15">
      <c r="A400" s="64" t="s">
        <v>914</v>
      </c>
      <c r="B400" s="65" t="s">
        <v>937</v>
      </c>
      <c r="C400" s="66">
        <v>0.044</v>
      </c>
      <c r="D400" s="67">
        <v>58000</v>
      </c>
    </row>
    <row r="401" spans="1:4" ht="15">
      <c r="A401" s="64" t="s">
        <v>914</v>
      </c>
      <c r="B401" s="65" t="s">
        <v>938</v>
      </c>
      <c r="C401" s="66">
        <v>0.18</v>
      </c>
      <c r="D401" s="67">
        <v>58000</v>
      </c>
    </row>
    <row r="402" spans="1:4" ht="15">
      <c r="A402" s="64" t="s">
        <v>914</v>
      </c>
      <c r="B402" s="65" t="s">
        <v>939</v>
      </c>
      <c r="C402" s="66">
        <v>0.072</v>
      </c>
      <c r="D402" s="67">
        <v>58000</v>
      </c>
    </row>
    <row r="403" spans="1:4" ht="15">
      <c r="A403" s="64" t="s">
        <v>914</v>
      </c>
      <c r="B403" s="65" t="s">
        <v>940</v>
      </c>
      <c r="C403" s="66">
        <v>0.128</v>
      </c>
      <c r="D403" s="67">
        <v>58000</v>
      </c>
    </row>
    <row r="404" spans="1:4" ht="15">
      <c r="A404" s="64" t="s">
        <v>914</v>
      </c>
      <c r="B404" s="65" t="s">
        <v>941</v>
      </c>
      <c r="C404" s="66">
        <v>0.096</v>
      </c>
      <c r="D404" s="67">
        <v>58000</v>
      </c>
    </row>
    <row r="405" spans="1:4" ht="15">
      <c r="A405" s="64" t="s">
        <v>914</v>
      </c>
      <c r="B405" s="65" t="s">
        <v>942</v>
      </c>
      <c r="C405" s="66">
        <v>0.146</v>
      </c>
      <c r="D405" s="67">
        <v>58000</v>
      </c>
    </row>
    <row r="406" spans="1:4" ht="15">
      <c r="A406" s="64" t="s">
        <v>943</v>
      </c>
      <c r="B406" s="65" t="s">
        <v>944</v>
      </c>
      <c r="C406" s="66">
        <v>0.144</v>
      </c>
      <c r="D406" s="67">
        <v>48000</v>
      </c>
    </row>
    <row r="407" spans="1:4" ht="15">
      <c r="A407" s="64" t="s">
        <v>943</v>
      </c>
      <c r="B407" s="65" t="s">
        <v>945</v>
      </c>
      <c r="C407" s="66">
        <v>0.014</v>
      </c>
      <c r="D407" s="67">
        <v>48000</v>
      </c>
    </row>
    <row r="408" spans="1:4" ht="15">
      <c r="A408" s="64" t="s">
        <v>946</v>
      </c>
      <c r="B408" s="65" t="s">
        <v>947</v>
      </c>
      <c r="C408" s="66">
        <v>0.36</v>
      </c>
      <c r="D408" s="67">
        <v>27000</v>
      </c>
    </row>
    <row r="409" spans="1:4" ht="15">
      <c r="A409" s="64" t="s">
        <v>948</v>
      </c>
      <c r="B409" s="65" t="s">
        <v>949</v>
      </c>
      <c r="C409" s="66">
        <v>0.246</v>
      </c>
      <c r="D409" s="67">
        <v>40000</v>
      </c>
    </row>
    <row r="410" spans="1:4" ht="15">
      <c r="A410" s="64" t="s">
        <v>950</v>
      </c>
      <c r="B410" s="65" t="s">
        <v>951</v>
      </c>
      <c r="C410" s="66">
        <v>0.05</v>
      </c>
      <c r="D410" s="67">
        <v>55000</v>
      </c>
    </row>
    <row r="411" spans="1:4" ht="15">
      <c r="A411" s="64" t="s">
        <v>950</v>
      </c>
      <c r="B411" s="65" t="s">
        <v>952</v>
      </c>
      <c r="C411" s="66">
        <v>0.75</v>
      </c>
      <c r="D411" s="67">
        <v>55000</v>
      </c>
    </row>
    <row r="412" spans="1:4" ht="15">
      <c r="A412" s="64" t="s">
        <v>950</v>
      </c>
      <c r="B412" s="65" t="s">
        <v>953</v>
      </c>
      <c r="C412" s="66">
        <v>2.12</v>
      </c>
      <c r="D412" s="67">
        <v>48000</v>
      </c>
    </row>
    <row r="413" spans="1:4" ht="15">
      <c r="A413" s="64" t="s">
        <v>950</v>
      </c>
      <c r="B413" s="65" t="s">
        <v>954</v>
      </c>
      <c r="C413" s="66">
        <v>0.348</v>
      </c>
      <c r="D413" s="67">
        <v>55000</v>
      </c>
    </row>
    <row r="414" spans="1:4" ht="15">
      <c r="A414" s="64" t="s">
        <v>955</v>
      </c>
      <c r="B414" s="65" t="s">
        <v>956</v>
      </c>
      <c r="C414" s="66">
        <v>0.992</v>
      </c>
      <c r="D414" s="67">
        <v>28000</v>
      </c>
    </row>
    <row r="415" spans="1:4" ht="15">
      <c r="A415" s="64" t="s">
        <v>957</v>
      </c>
      <c r="B415" s="65" t="s">
        <v>958</v>
      </c>
      <c r="C415" s="66">
        <v>0.277</v>
      </c>
      <c r="D415" s="67">
        <v>95000</v>
      </c>
    </row>
    <row r="416" spans="1:4" ht="15">
      <c r="A416" s="64" t="s">
        <v>959</v>
      </c>
      <c r="B416" s="65" t="s">
        <v>960</v>
      </c>
      <c r="C416" s="66">
        <v>0.155</v>
      </c>
      <c r="D416" s="67">
        <v>45000</v>
      </c>
    </row>
    <row r="417" spans="1:4" ht="15">
      <c r="A417" s="64" t="s">
        <v>959</v>
      </c>
      <c r="B417" s="65" t="s">
        <v>960</v>
      </c>
      <c r="C417" s="66">
        <v>0.155</v>
      </c>
      <c r="D417" s="67">
        <v>45000</v>
      </c>
    </row>
    <row r="418" spans="1:4" ht="15">
      <c r="A418" s="64" t="s">
        <v>961</v>
      </c>
      <c r="B418" s="65" t="s">
        <v>962</v>
      </c>
      <c r="C418" s="66">
        <v>0.796</v>
      </c>
      <c r="D418" s="67">
        <v>49000</v>
      </c>
    </row>
    <row r="419" spans="1:4" ht="15">
      <c r="A419" s="64" t="s">
        <v>963</v>
      </c>
      <c r="B419" s="65" t="s">
        <v>1102</v>
      </c>
      <c r="C419" s="66">
        <v>0.31</v>
      </c>
      <c r="D419" s="67">
        <v>32000</v>
      </c>
    </row>
    <row r="420" spans="1:4" ht="15">
      <c r="A420" s="64" t="s">
        <v>964</v>
      </c>
      <c r="B420" s="65" t="s">
        <v>965</v>
      </c>
      <c r="C420" s="66">
        <v>0.2</v>
      </c>
      <c r="D420" s="67">
        <v>45000</v>
      </c>
    </row>
    <row r="421" spans="1:4" ht="15">
      <c r="A421" s="64" t="s">
        <v>964</v>
      </c>
      <c r="B421" s="65" t="s">
        <v>966</v>
      </c>
      <c r="C421" s="66">
        <v>0.248</v>
      </c>
      <c r="D421" s="67">
        <v>45000</v>
      </c>
    </row>
    <row r="422" spans="1:4" ht="15">
      <c r="A422" s="64" t="s">
        <v>967</v>
      </c>
      <c r="B422" s="65" t="s">
        <v>968</v>
      </c>
      <c r="C422" s="66">
        <v>0.608</v>
      </c>
      <c r="D422" s="67">
        <v>40000</v>
      </c>
    </row>
    <row r="423" spans="1:4" ht="15">
      <c r="A423" s="64" t="s">
        <v>969</v>
      </c>
      <c r="B423" s="65" t="s">
        <v>970</v>
      </c>
      <c r="C423" s="66">
        <v>0.089</v>
      </c>
      <c r="D423" s="67">
        <v>36000</v>
      </c>
    </row>
    <row r="424" spans="1:4" ht="15">
      <c r="A424" s="64" t="s">
        <v>971</v>
      </c>
      <c r="B424" s="65" t="s">
        <v>1103</v>
      </c>
      <c r="C424" s="66">
        <v>0.472</v>
      </c>
      <c r="D424" s="67">
        <v>15000</v>
      </c>
    </row>
    <row r="425" spans="1:4" ht="15">
      <c r="A425" s="64" t="s">
        <v>972</v>
      </c>
      <c r="B425" s="65" t="s">
        <v>973</v>
      </c>
      <c r="C425" s="66">
        <v>0.254</v>
      </c>
      <c r="D425" s="67">
        <v>150000</v>
      </c>
    </row>
    <row r="426" spans="1:4" ht="15">
      <c r="A426" s="64" t="s">
        <v>972</v>
      </c>
      <c r="B426" s="65" t="s">
        <v>974</v>
      </c>
      <c r="C426" s="66">
        <v>0.203</v>
      </c>
      <c r="D426" s="67">
        <v>150000</v>
      </c>
    </row>
    <row r="427" spans="1:4" ht="15">
      <c r="A427" s="64" t="s">
        <v>972</v>
      </c>
      <c r="B427" s="65" t="s">
        <v>1189</v>
      </c>
      <c r="C427" s="66">
        <v>0.296</v>
      </c>
      <c r="D427" s="67">
        <v>150000</v>
      </c>
    </row>
    <row r="428" spans="1:4" ht="15">
      <c r="A428" s="64" t="s">
        <v>975</v>
      </c>
      <c r="B428" s="65" t="s">
        <v>1104</v>
      </c>
      <c r="C428" s="66">
        <v>0.174</v>
      </c>
      <c r="D428" s="67">
        <v>150000</v>
      </c>
    </row>
    <row r="429" spans="1:4" ht="15">
      <c r="A429" s="64" t="s">
        <v>975</v>
      </c>
      <c r="B429" s="65" t="s">
        <v>1105</v>
      </c>
      <c r="C429" s="66">
        <v>0.284</v>
      </c>
      <c r="D429" s="67">
        <v>150000</v>
      </c>
    </row>
    <row r="430" spans="1:4" ht="15">
      <c r="A430" s="64" t="s">
        <v>975</v>
      </c>
      <c r="B430" s="65" t="s">
        <v>1106</v>
      </c>
      <c r="C430" s="66">
        <v>0.298</v>
      </c>
      <c r="D430" s="67">
        <v>150000</v>
      </c>
    </row>
    <row r="431" spans="1:4" ht="15">
      <c r="A431" s="64" t="s">
        <v>975</v>
      </c>
      <c r="B431" s="65" t="s">
        <v>1107</v>
      </c>
      <c r="C431" s="66">
        <v>0.308</v>
      </c>
      <c r="D431" s="67">
        <v>150000</v>
      </c>
    </row>
    <row r="432" spans="1:4" ht="15">
      <c r="A432" s="64" t="s">
        <v>975</v>
      </c>
      <c r="B432" s="65" t="s">
        <v>1108</v>
      </c>
      <c r="C432" s="66">
        <v>0.31</v>
      </c>
      <c r="D432" s="67">
        <v>150000</v>
      </c>
    </row>
    <row r="433" spans="1:4" ht="15">
      <c r="A433" s="64" t="s">
        <v>975</v>
      </c>
      <c r="B433" s="65" t="s">
        <v>1109</v>
      </c>
      <c r="C433" s="66">
        <v>0.32</v>
      </c>
      <c r="D433" s="67">
        <v>150000</v>
      </c>
    </row>
    <row r="434" spans="1:4" ht="15">
      <c r="A434" s="64" t="s">
        <v>975</v>
      </c>
      <c r="B434" s="65" t="s">
        <v>1110</v>
      </c>
      <c r="C434" s="66">
        <v>0.435</v>
      </c>
      <c r="D434" s="67">
        <v>150000</v>
      </c>
    </row>
    <row r="435" spans="1:4" ht="15">
      <c r="A435" s="64" t="s">
        <v>975</v>
      </c>
      <c r="B435" s="65" t="s">
        <v>1190</v>
      </c>
      <c r="C435" s="66">
        <v>0.252</v>
      </c>
      <c r="D435" s="67">
        <v>150000</v>
      </c>
    </row>
    <row r="436" spans="1:4" ht="15">
      <c r="A436" s="64" t="s">
        <v>975</v>
      </c>
      <c r="B436" s="65" t="s">
        <v>1191</v>
      </c>
      <c r="C436" s="66">
        <v>0.28</v>
      </c>
      <c r="D436" s="67">
        <v>150000</v>
      </c>
    </row>
    <row r="437" spans="1:4" ht="15">
      <c r="A437" s="64" t="s">
        <v>975</v>
      </c>
      <c r="B437" s="65" t="s">
        <v>1192</v>
      </c>
      <c r="C437" s="66">
        <v>0.292</v>
      </c>
      <c r="D437" s="67">
        <v>150000</v>
      </c>
    </row>
    <row r="438" spans="1:4" ht="15">
      <c r="A438" s="64" t="s">
        <v>975</v>
      </c>
      <c r="B438" s="65" t="s">
        <v>1193</v>
      </c>
      <c r="C438" s="66">
        <v>0.302</v>
      </c>
      <c r="D438" s="67">
        <v>150000</v>
      </c>
    </row>
    <row r="439" spans="1:4" ht="15">
      <c r="A439" s="64" t="s">
        <v>975</v>
      </c>
      <c r="B439" s="65" t="s">
        <v>1194</v>
      </c>
      <c r="C439" s="66">
        <v>0.306</v>
      </c>
      <c r="D439" s="67">
        <v>150000</v>
      </c>
    </row>
    <row r="440" spans="1:4" ht="15">
      <c r="A440" s="64" t="s">
        <v>975</v>
      </c>
      <c r="B440" s="65" t="s">
        <v>976</v>
      </c>
      <c r="C440" s="66">
        <v>1.681</v>
      </c>
      <c r="D440" s="67">
        <v>115000</v>
      </c>
    </row>
    <row r="441" spans="1:4" ht="15">
      <c r="A441" s="64" t="s">
        <v>977</v>
      </c>
      <c r="B441" s="65" t="s">
        <v>1017</v>
      </c>
      <c r="C441" s="66">
        <v>0.264</v>
      </c>
      <c r="D441" s="67">
        <v>150000</v>
      </c>
    </row>
    <row r="442" spans="1:4" ht="15">
      <c r="A442" s="64" t="s">
        <v>977</v>
      </c>
      <c r="B442" s="65" t="s">
        <v>978</v>
      </c>
      <c r="C442" s="66">
        <v>0.86</v>
      </c>
      <c r="D442" s="67">
        <v>115000</v>
      </c>
    </row>
    <row r="443" spans="1:4" ht="15">
      <c r="A443" s="64" t="s">
        <v>977</v>
      </c>
      <c r="B443" s="65" t="s">
        <v>979</v>
      </c>
      <c r="C443" s="66">
        <v>1.936</v>
      </c>
      <c r="D443" s="67">
        <v>115000</v>
      </c>
    </row>
    <row r="444" spans="1:4" ht="15">
      <c r="A444" s="64" t="s">
        <v>977</v>
      </c>
      <c r="B444" s="65" t="s">
        <v>980</v>
      </c>
      <c r="C444" s="66">
        <v>2.917</v>
      </c>
      <c r="D444" s="67">
        <v>115000</v>
      </c>
    </row>
  </sheetData>
  <sheetProtection/>
  <autoFilter ref="A10:D11"/>
  <mergeCells count="5">
    <mergeCell ref="D10:D11"/>
    <mergeCell ref="A9:C9"/>
    <mergeCell ref="A10:A11"/>
    <mergeCell ref="B10:B11"/>
    <mergeCell ref="C10:C11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Саня</dc:creator>
  <cp:keywords/>
  <dc:description/>
  <cp:lastModifiedBy>Kis</cp:lastModifiedBy>
  <cp:lastPrinted>2012-03-28T09:19:14Z</cp:lastPrinted>
  <dcterms:created xsi:type="dcterms:W3CDTF">2004-01-31T11:01:02Z</dcterms:created>
  <dcterms:modified xsi:type="dcterms:W3CDTF">2013-10-17T21:33:45Z</dcterms:modified>
  <cp:category/>
  <cp:version/>
  <cp:contentType/>
  <cp:contentStatus/>
</cp:coreProperties>
</file>